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24"/>
  <workbookPr defaultThemeVersion="124226"/>
  <mc:AlternateContent xmlns:mc="http://schemas.openxmlformats.org/markup-compatibility/2006">
    <mc:Choice Requires="x15">
      <x15ac:absPath xmlns:x15ac="http://schemas.microsoft.com/office/spreadsheetml/2010/11/ac" url="D:\TempUserProfiles\NetworkService\AppData\OICE_16_974FA576_32C1D314_19A4\"/>
    </mc:Choice>
  </mc:AlternateContent>
  <xr:revisionPtr revIDLastSave="0" documentId="8_{5411C49A-4086-4BEA-B0A2-C5283D4A8796}" xr6:coauthVersionLast="45" xr6:coauthVersionMax="45" xr10:uidLastSave="{00000000-0000-0000-0000-000000000000}"/>
  <bookViews>
    <workbookView xWindow="-120" yWindow="-120" windowWidth="15600" windowHeight="11760" xr2:uid="{00000000-000D-0000-FFFF-FFFF00000000}"/>
  </bookViews>
  <sheets>
    <sheet name="Production Trial Run" sheetId="9" r:id="rId1"/>
    <sheet name="Instructions" sheetId="11" r:id="rId2"/>
  </sheets>
  <calcPr calcId="191028" calcCompleted="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2" i="9" l="1"/>
  <c r="D24" i="9"/>
  <c r="D26" i="9"/>
  <c r="I9" i="9"/>
  <c r="J43" i="11"/>
  <c r="E31" i="11"/>
  <c r="J32" i="11"/>
  <c r="C10" i="9"/>
  <c r="D77" i="9"/>
  <c r="D79" i="9"/>
  <c r="I27" i="9"/>
  <c r="I38" i="9"/>
  <c r="I82" i="9"/>
  <c r="J14" i="11"/>
  <c r="D15" i="11"/>
  <c r="J42" i="11"/>
  <c r="E42" i="11"/>
  <c r="D14" i="11"/>
  <c r="D16" i="11"/>
  <c r="E38" i="11"/>
  <c r="E40" i="11"/>
  <c r="E43" i="11"/>
  <c r="E44" i="11"/>
  <c r="E27" i="11"/>
  <c r="E29" i="11"/>
  <c r="E32" i="11"/>
  <c r="I81" i="9"/>
  <c r="D81" i="9"/>
  <c r="I71" i="9"/>
  <c r="I70" i="9"/>
  <c r="D66" i="9"/>
  <c r="D68" i="9"/>
  <c r="I60" i="9"/>
  <c r="I59" i="9"/>
  <c r="D59" i="9"/>
  <c r="D55" i="9"/>
  <c r="D57" i="9"/>
  <c r="I49" i="9"/>
  <c r="I48" i="9"/>
  <c r="C9" i="9"/>
  <c r="D49" i="9"/>
  <c r="D50" i="9"/>
  <c r="D44" i="9"/>
  <c r="D46" i="9"/>
  <c r="D33" i="9"/>
  <c r="D35" i="9"/>
  <c r="D27" i="9"/>
  <c r="D28" i="9"/>
  <c r="I37" i="9"/>
  <c r="D37" i="9"/>
  <c r="D48" i="9"/>
  <c r="D82" i="9"/>
  <c r="D83" i="9"/>
  <c r="D71" i="9"/>
  <c r="D72" i="9"/>
  <c r="D70" i="9"/>
  <c r="D60" i="9"/>
  <c r="D61" i="9"/>
  <c r="C11" i="9"/>
  <c r="I10" i="9"/>
  <c r="I11" i="9"/>
  <c r="D38" i="9"/>
  <c r="D39" i="9"/>
  <c r="E33" i="11"/>
  <c r="J16" i="11"/>
  <c r="J15" i="11"/>
</calcChain>
</file>

<file path=xl/sharedStrings.xml><?xml version="1.0" encoding="utf-8"?>
<sst xmlns="http://schemas.openxmlformats.org/spreadsheetml/2006/main" count="415" uniqueCount="92">
  <si>
    <t>Supplier name</t>
  </si>
  <si>
    <t>Part number</t>
  </si>
  <si>
    <t>Drawing number</t>
  </si>
  <si>
    <t>Supplier representative</t>
  </si>
  <si>
    <t>Date</t>
  </si>
  <si>
    <t>Part description</t>
  </si>
  <si>
    <t>Revision level</t>
  </si>
  <si>
    <t>Customer representative</t>
  </si>
  <si>
    <t>Update</t>
  </si>
  <si>
    <t>Summary of all processes:</t>
  </si>
  <si>
    <t>Produced number of OK finished parts</t>
  </si>
  <si>
    <t>pcs</t>
  </si>
  <si>
    <t>Total number of non conforming parts</t>
  </si>
  <si>
    <t>Total number of setup parts and other necessary failure parts</t>
  </si>
  <si>
    <t>Total failure rate</t>
  </si>
  <si>
    <t>First pass yield</t>
  </si>
  <si>
    <t>Deviation of cycle time.</t>
  </si>
  <si>
    <t xml:space="preserve">Above zero and red is increased cycle time. Below zero and green is decreased. </t>
  </si>
  <si>
    <t>Conclusions:</t>
  </si>
  <si>
    <t>Are your capacity enough to fulfill Husqvarna´s forecasts?</t>
  </si>
  <si>
    <t>Comments</t>
  </si>
  <si>
    <t>Does the production trial run results meet your expectations and are considered to be normal or better for these type of processes?</t>
  </si>
  <si>
    <t>Name</t>
  </si>
  <si>
    <t>Process number 1 ONLY used when raw material is the input to the process. If not, then use process number 2 and forward</t>
  </si>
  <si>
    <t>Process step 1, name:</t>
  </si>
  <si>
    <t xml:space="preserve">Start time </t>
  </si>
  <si>
    <t>hour / minute</t>
  </si>
  <si>
    <r>
      <rPr>
        <b/>
        <sz val="10"/>
        <rFont val="Arial"/>
        <family val="2"/>
      </rPr>
      <t>Raw materia</t>
    </r>
    <r>
      <rPr>
        <sz val="10"/>
        <rFont val="Arial"/>
        <family val="2"/>
      </rPr>
      <t>l</t>
    </r>
    <r>
      <rPr>
        <sz val="8"/>
        <rFont val="Arial"/>
        <family val="2"/>
      </rPr>
      <t xml:space="preserve"> used</t>
    </r>
  </si>
  <si>
    <t xml:space="preserve">Description of failure type </t>
  </si>
  <si>
    <t>Action plan to reduce failure</t>
  </si>
  <si>
    <t xml:space="preserve">Stop time </t>
  </si>
  <si>
    <r>
      <t xml:space="preserve">Setup parts and other </t>
    </r>
    <r>
      <rPr>
        <b/>
        <sz val="8"/>
        <rFont val="Arial"/>
        <family val="2"/>
      </rPr>
      <t>necessary</t>
    </r>
    <r>
      <rPr>
        <sz val="8"/>
        <rFont val="Arial"/>
        <family val="2"/>
      </rPr>
      <t xml:space="preserve"> failure parts.</t>
    </r>
  </si>
  <si>
    <t xml:space="preserve">Duration including breaks </t>
  </si>
  <si>
    <t>minutes</t>
  </si>
  <si>
    <t xml:space="preserve">Failure type 1 </t>
  </si>
  <si>
    <t>Breaks and other allowed stops</t>
  </si>
  <si>
    <t xml:space="preserve">Failure type 2 </t>
  </si>
  <si>
    <t xml:space="preserve">Duration excluding breaks </t>
  </si>
  <si>
    <t xml:space="preserve">minutes </t>
  </si>
  <si>
    <t xml:space="preserve">Failure type 3 </t>
  </si>
  <si>
    <t>Planned cycle time</t>
  </si>
  <si>
    <t>seconds / part</t>
  </si>
  <si>
    <t>Failure type 4</t>
  </si>
  <si>
    <t>%</t>
  </si>
  <si>
    <t>Produced number of OK parts / output</t>
  </si>
  <si>
    <t>Calculated cycle time during trial run</t>
  </si>
  <si>
    <t>Failure rate</t>
  </si>
  <si>
    <t xml:space="preserve">Deviation of cycle time. Above zero and red is increased cycle time. Below zero and green is decreased. </t>
  </si>
  <si>
    <t>Does the results for this process step meet or exceed your expectations?</t>
  </si>
  <si>
    <t>Process step 2, name:</t>
  </si>
  <si>
    <t>Number of pcs going into the process</t>
  </si>
  <si>
    <t>Description of failure type</t>
  </si>
  <si>
    <t>Process step 3, name:</t>
  </si>
  <si>
    <t>Process step 4, name:</t>
  </si>
  <si>
    <t>Process step 5, name:</t>
  </si>
  <si>
    <t>Process step 6, name:</t>
  </si>
  <si>
    <t>White fields to be filled in by supplier</t>
  </si>
  <si>
    <t>Yellow calculated</t>
  </si>
  <si>
    <t xml:space="preserve">Green </t>
  </si>
  <si>
    <t>and</t>
  </si>
  <si>
    <t>Red</t>
  </si>
  <si>
    <t>Deviation towards planned cycle time</t>
  </si>
  <si>
    <t>Instructions / explanations</t>
  </si>
  <si>
    <t xml:space="preserve">Cell calculated. Non conforming material but needed to be produced to verify the process. Not used in calculations for failure rate, first pass yield etc. </t>
  </si>
  <si>
    <t>Cell calculated. Total failure rate in all processes.</t>
  </si>
  <si>
    <t xml:space="preserve">Cell calculated. Percentage of conforming parts in relation to all parts produced in the production trial run. </t>
  </si>
  <si>
    <t xml:space="preserve">You as a supplier have the capacity to produce and ship ok parts to Husqvarna according to our forecasts. 
If not, comments are mandatory. </t>
  </si>
  <si>
    <t>The overall results of the production trial run meet your expectations. Take in consideration what is normal for your running production of other parts in same processes and also industry standard.
If not, comments are mandatory.</t>
  </si>
  <si>
    <t xml:space="preserve">Name of person at the supplier, which is authorized to answer the 2 questions above. </t>
  </si>
  <si>
    <t>Write the name of this process</t>
  </si>
  <si>
    <t>Starting time. Hours and minutes. Use 00:00 up to 24:00. For example 3:00 PM is 15:00</t>
  </si>
  <si>
    <t>Process number 1 to be used only when input to the process is raw material. For example melt, steel, plastic etc.</t>
  </si>
  <si>
    <t>Starting time. Hours and minutes. Use 00:00 up to 24:00. For example 7:00 PM is 19:00.</t>
  </si>
  <si>
    <t xml:space="preserve">Non conforming material but needed to be produced to verify the process. Not used in calculations for failure rate, first pass yield etc. </t>
  </si>
  <si>
    <t>Cell calculated. Total duration of the production trial run including all breaks. IF production runs after 00:00 in the middle of the night, then calculations will be incorrect. Then divide this process step into 2 processes.</t>
  </si>
  <si>
    <t>A detailed explanation of failure type 1</t>
  </si>
  <si>
    <t>Total number of minutes of all allowed breaks</t>
  </si>
  <si>
    <t>A detailed explanation of failure type 2</t>
  </si>
  <si>
    <t>Cell calculated. Total duration of the trial run excluding all breaks. This is expected running time.</t>
  </si>
  <si>
    <t>A detailed explanation of failure type 3</t>
  </si>
  <si>
    <t>Expected and planned cycle time in seconds per part</t>
  </si>
  <si>
    <t>A detailed explanation of failure type 4</t>
  </si>
  <si>
    <t xml:space="preserve">Produced number of conforming parts in process 1 when raw material are input to the process. </t>
  </si>
  <si>
    <t>Cell calculates the cycle time in this production trial run.</t>
  </si>
  <si>
    <t>Cell calculated. Failure rate in process number 1.</t>
  </si>
  <si>
    <t xml:space="preserve">Cell calculates if the cycle time in the trial run is longer or shorter compared to planned cycle time. Red is longer cycle time and green shorter. All in percentage. </t>
  </si>
  <si>
    <t xml:space="preserve">Total estimation if this process step has results which are normal or better than expected. 
Add comments if needed. </t>
  </si>
  <si>
    <t>Process number 2 and following processes to be used only when input to the process is parts (pcs) to be further processed. Should normally be the produced number of OK parts in previous process</t>
  </si>
  <si>
    <t xml:space="preserve">Cell calculates produced number of conforming parts in this process when input to the process are parts. </t>
  </si>
  <si>
    <t>Cell calculated. Failure rate in this process.</t>
  </si>
  <si>
    <t xml:space="preserve">Process step 3 to 6 has the same layout and calculations as process number 2. </t>
  </si>
  <si>
    <t xml:space="preserve">If process steps will not be used, then erase all values in those.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</si>
</sst>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7">
    <font>
      <sz val="10"/>
      <name val="Arial"/>
    </font>
    <font>
      <sz val="10"/>
      <name val="Arial"/>
    </font>
    <font>
      <sz val="8"/>
      <name val="Arial"/>
      <family val="2"/>
    </font>
    <font>
      <sz val="10"/>
      <name val="Arial"/>
      <family val="2"/>
    </font>
    <font>
      <b/>
      <sz val="12"/>
      <name val="Arial"/>
      <family val="2"/>
    </font>
    <font>
      <b/>
      <sz val="10"/>
      <name val="Arial"/>
      <family val="2"/>
    </font>
    <font>
      <b/>
      <sz val="8"/>
      <name val="Arial"/>
      <family val="2"/>
    </font>
    <font>
      <sz val="8"/>
      <name val="Arial"/>
      <family val="2"/>
    </font>
    <font>
      <sz val="12"/>
      <name val="Arial"/>
      <family val="2"/>
    </font>
    <font>
      <sz val="6"/>
      <name val="Arial"/>
      <family val="2"/>
    </font>
    <font>
      <b/>
      <u/>
      <sz val="14"/>
      <name val="Arial"/>
      <family val="2"/>
    </font>
    <font>
      <b/>
      <sz val="14"/>
      <name val="Arial"/>
      <family val="2"/>
    </font>
    <font>
      <sz val="16"/>
      <name val="Arial"/>
      <family val="2"/>
    </font>
    <font>
      <sz val="14"/>
      <name val="Arial"/>
      <family val="2"/>
    </font>
    <font>
      <sz val="11"/>
      <name val="Calibri"/>
      <family val="2"/>
    </font>
    <font>
      <b/>
      <u/>
      <sz val="11"/>
      <name val="Calibri"/>
      <family val="2"/>
    </font>
    <font>
      <b/>
      <sz val="16"/>
      <name val="Arial"/>
      <family val="2"/>
    </font>
  </fonts>
  <fills count="1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1" tint="4.9989318521683403E-2"/>
        <bgColor indexed="64"/>
      </patternFill>
    </fill>
    <fill>
      <patternFill patternType="solid">
        <fgColor theme="4" tint="0.79998168889431442"/>
        <bgColor indexed="64"/>
      </patternFill>
    </fill>
    <fill>
      <patternFill patternType="solid">
        <fgColor theme="1" tint="0.249977111117893"/>
        <bgColor indexed="64"/>
      </patternFill>
    </fill>
    <fill>
      <patternFill patternType="solid">
        <fgColor theme="1"/>
        <bgColor indexed="64"/>
      </patternFill>
    </fill>
    <fill>
      <patternFill patternType="solid">
        <fgColor theme="1" tint="0.34998626667073579"/>
        <bgColor indexed="64"/>
      </patternFill>
    </fill>
    <fill>
      <patternFill patternType="solid">
        <fgColor theme="8" tint="0.79998168889431442"/>
        <bgColor indexed="64"/>
      </patternFill>
    </fill>
    <fill>
      <patternFill patternType="solid">
        <fgColor theme="9"/>
        <bgColor indexed="64"/>
      </patternFill>
    </fill>
    <fill>
      <patternFill patternType="solid">
        <fgColor theme="6" tint="0.79998168889431442"/>
        <bgColor indexed="64"/>
      </patternFill>
    </fill>
    <fill>
      <patternFill patternType="solid">
        <fgColor rgb="FF92D050"/>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diagonal/>
    </border>
    <border>
      <left/>
      <right/>
      <top style="medium">
        <color indexed="64"/>
      </top>
      <bottom/>
      <diagonal/>
    </border>
    <border>
      <left/>
      <right style="thin">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s>
  <cellStyleXfs count="3">
    <xf numFmtId="0" fontId="0" fillId="0" borderId="0"/>
    <xf numFmtId="0" fontId="3" fillId="0" borderId="0"/>
    <xf numFmtId="9" fontId="1" fillId="0" borderId="0" applyFont="0" applyFill="0" applyBorder="0" applyAlignment="0" applyProtection="0"/>
  </cellStyleXfs>
  <cellXfs count="293">
    <xf numFmtId="0" fontId="0" fillId="0" borderId="0" xfId="0"/>
    <xf numFmtId="0" fontId="2" fillId="0" borderId="1" xfId="0" applyFont="1" applyBorder="1"/>
    <xf numFmtId="0" fontId="4" fillId="3" borderId="1" xfId="0" applyFont="1" applyFill="1" applyBorder="1" applyAlignment="1">
      <alignment horizontal="center" vertical="center"/>
    </xf>
    <xf numFmtId="0" fontId="0" fillId="4" borderId="0" xfId="0" applyFill="1"/>
    <xf numFmtId="0" fontId="2" fillId="5" borderId="1" xfId="1" applyFont="1" applyFill="1" applyBorder="1" applyAlignment="1" applyProtection="1">
      <alignment horizontal="center" vertical="center"/>
    </xf>
    <xf numFmtId="0" fontId="2" fillId="6" borderId="1" xfId="0" applyFont="1" applyFill="1" applyBorder="1" applyAlignment="1">
      <alignment horizontal="center"/>
    </xf>
    <xf numFmtId="0" fontId="2" fillId="7" borderId="0" xfId="0" applyFont="1" applyFill="1" applyBorder="1"/>
    <xf numFmtId="0" fontId="9" fillId="0" borderId="2" xfId="0" applyFont="1" applyBorder="1"/>
    <xf numFmtId="0" fontId="0" fillId="8" borderId="0" xfId="0" applyFill="1" applyBorder="1"/>
    <xf numFmtId="0" fontId="0" fillId="8" borderId="3" xfId="0" applyFill="1" applyBorder="1"/>
    <xf numFmtId="0" fontId="0" fillId="8" borderId="4" xfId="0" applyFill="1" applyBorder="1"/>
    <xf numFmtId="0" fontId="2" fillId="9" borderId="1" xfId="1" applyFont="1" applyFill="1" applyBorder="1" applyAlignment="1" applyProtection="1">
      <alignment horizontal="center" vertical="center"/>
    </xf>
    <xf numFmtId="0" fontId="2" fillId="9" borderId="3" xfId="1" applyFont="1" applyFill="1" applyBorder="1" applyAlignment="1" applyProtection="1">
      <alignment vertical="center" wrapText="1"/>
    </xf>
    <xf numFmtId="0" fontId="0" fillId="0" borderId="3" xfId="0" applyBorder="1" applyAlignment="1">
      <alignment horizontal="left" vertical="top" wrapText="1"/>
    </xf>
    <xf numFmtId="0" fontId="2" fillId="0" borderId="3" xfId="0" applyFont="1" applyBorder="1" applyAlignment="1">
      <alignment horizontal="left" vertical="top" wrapText="1"/>
    </xf>
    <xf numFmtId="0" fontId="2" fillId="0" borderId="1" xfId="0" applyFont="1" applyBorder="1" applyAlignment="1">
      <alignment horizontal="left" vertical="center"/>
    </xf>
    <xf numFmtId="0" fontId="2" fillId="2" borderId="5" xfId="1" applyFont="1" applyFill="1" applyBorder="1" applyAlignment="1" applyProtection="1">
      <alignment horizontal="center" vertical="center"/>
      <protection locked="0"/>
    </xf>
    <xf numFmtId="0" fontId="2" fillId="2" borderId="1" xfId="1" applyFont="1" applyFill="1" applyBorder="1" applyAlignment="1" applyProtection="1">
      <alignment horizontal="center" vertical="center"/>
      <protection locked="0"/>
    </xf>
    <xf numFmtId="0" fontId="2" fillId="0" borderId="1" xfId="0" applyFont="1" applyBorder="1" applyAlignment="1">
      <alignment horizontal="center" vertical="center"/>
    </xf>
    <xf numFmtId="0" fontId="2" fillId="9" borderId="6" xfId="1" applyFont="1" applyFill="1" applyBorder="1" applyAlignment="1" applyProtection="1">
      <alignment horizontal="center" vertical="center"/>
    </xf>
    <xf numFmtId="0" fontId="2" fillId="9" borderId="7" xfId="1" applyFont="1" applyFill="1" applyBorder="1" applyAlignment="1" applyProtection="1">
      <alignment horizontal="center" vertical="center"/>
    </xf>
    <xf numFmtId="0" fontId="2" fillId="9" borderId="8" xfId="1" applyFont="1" applyFill="1" applyBorder="1" applyAlignment="1" applyProtection="1">
      <alignment horizontal="center" vertical="center"/>
    </xf>
    <xf numFmtId="0" fontId="2" fillId="0" borderId="0" xfId="0" applyFont="1" applyBorder="1" applyAlignment="1">
      <alignment horizontal="left" vertical="center"/>
    </xf>
    <xf numFmtId="0" fontId="2" fillId="7" borderId="9" xfId="0" applyFont="1" applyFill="1" applyBorder="1" applyAlignment="1">
      <alignment horizontal="left"/>
    </xf>
    <xf numFmtId="0" fontId="2" fillId="7" borderId="10" xfId="0" applyFont="1" applyFill="1" applyBorder="1" applyAlignment="1"/>
    <xf numFmtId="0" fontId="2" fillId="7" borderId="0" xfId="0" applyFont="1" applyFill="1" applyBorder="1" applyAlignment="1"/>
    <xf numFmtId="0" fontId="2" fillId="7" borderId="0" xfId="0" applyFont="1" applyFill="1" applyBorder="1" applyAlignment="1">
      <alignment horizontal="left"/>
    </xf>
    <xf numFmtId="0" fontId="2" fillId="7" borderId="0" xfId="0" applyFont="1" applyFill="1" applyBorder="1" applyAlignment="1">
      <alignment horizontal="left" vertical="center"/>
    </xf>
    <xf numFmtId="10" fontId="4" fillId="3" borderId="1" xfId="2" applyNumberFormat="1" applyFont="1" applyFill="1" applyBorder="1" applyAlignment="1">
      <alignment horizontal="center" vertical="center"/>
    </xf>
    <xf numFmtId="0" fontId="2" fillId="9" borderId="5" xfId="1" applyFont="1" applyFill="1" applyBorder="1" applyAlignment="1" applyProtection="1">
      <alignment horizontal="left" vertical="center" wrapText="1"/>
    </xf>
    <xf numFmtId="0" fontId="2" fillId="9" borderId="8" xfId="1" applyFont="1" applyFill="1" applyBorder="1" applyAlignment="1" applyProtection="1">
      <alignment horizontal="left" vertical="center"/>
    </xf>
    <xf numFmtId="0" fontId="2" fillId="9" borderId="1" xfId="1" applyFont="1" applyFill="1" applyBorder="1" applyAlignment="1" applyProtection="1">
      <alignment horizontal="left" vertical="center" wrapText="1"/>
    </xf>
    <xf numFmtId="0" fontId="2" fillId="9" borderId="11" xfId="1" applyFont="1" applyFill="1" applyBorder="1" applyAlignment="1" applyProtection="1">
      <alignment horizontal="left" vertical="center"/>
    </xf>
    <xf numFmtId="0" fontId="6" fillId="9" borderId="1" xfId="1" applyFont="1" applyFill="1" applyBorder="1" applyAlignment="1" applyProtection="1">
      <alignment horizontal="left" vertical="center"/>
    </xf>
    <xf numFmtId="0" fontId="2" fillId="9" borderId="5" xfId="1" applyFont="1" applyFill="1" applyBorder="1" applyAlignment="1" applyProtection="1">
      <alignment vertical="center" wrapText="1"/>
    </xf>
    <xf numFmtId="0" fontId="6" fillId="9" borderId="1" xfId="1" applyFont="1" applyFill="1" applyBorder="1" applyAlignment="1" applyProtection="1">
      <alignment horizontal="left" vertical="center" wrapText="1"/>
    </xf>
    <xf numFmtId="0" fontId="0" fillId="7" borderId="0" xfId="0" applyFill="1"/>
    <xf numFmtId="0" fontId="8" fillId="0" borderId="0" xfId="0" applyFont="1" applyBorder="1" applyAlignment="1">
      <alignment horizontal="right"/>
    </xf>
    <xf numFmtId="0" fontId="2" fillId="0" borderId="0" xfId="0" applyFont="1" applyBorder="1" applyAlignment="1"/>
    <xf numFmtId="0" fontId="2" fillId="7" borderId="10" xfId="0" applyFont="1" applyFill="1" applyBorder="1" applyAlignment="1">
      <alignment horizontal="left"/>
    </xf>
    <xf numFmtId="0" fontId="2" fillId="10" borderId="12" xfId="0" applyFont="1" applyFill="1" applyBorder="1" applyAlignment="1">
      <alignment horizontal="left" vertical="center"/>
    </xf>
    <xf numFmtId="0" fontId="2" fillId="10" borderId="13" xfId="1" applyFont="1" applyFill="1" applyBorder="1" applyAlignment="1" applyProtection="1">
      <alignment horizontal="left" vertical="center" wrapText="1"/>
    </xf>
    <xf numFmtId="2" fontId="2" fillId="10" borderId="13" xfId="1" applyNumberFormat="1" applyFont="1" applyFill="1" applyBorder="1" applyAlignment="1" applyProtection="1">
      <alignment horizontal="left" vertical="center" wrapText="1"/>
    </xf>
    <xf numFmtId="0" fontId="2" fillId="10" borderId="14" xfId="1" applyFont="1" applyFill="1" applyBorder="1" applyAlignment="1" applyProtection="1">
      <alignment horizontal="left" vertical="center" wrapText="1"/>
    </xf>
    <xf numFmtId="0" fontId="9" fillId="0" borderId="15" xfId="0" applyFont="1" applyBorder="1"/>
    <xf numFmtId="0" fontId="8" fillId="0" borderId="16" xfId="0" applyFont="1" applyBorder="1" applyAlignment="1">
      <alignment horizontal="right"/>
    </xf>
    <xf numFmtId="0" fontId="3" fillId="0" borderId="0" xfId="0" applyFont="1" applyBorder="1" applyAlignment="1">
      <alignment horizontal="left"/>
    </xf>
    <xf numFmtId="0" fontId="2" fillId="10" borderId="1" xfId="1" applyFont="1" applyFill="1" applyBorder="1" applyAlignment="1" applyProtection="1">
      <alignment horizontal="left" vertical="center" wrapText="1"/>
    </xf>
    <xf numFmtId="0" fontId="2" fillId="10" borderId="1" xfId="0" applyFont="1" applyFill="1" applyBorder="1" applyAlignment="1">
      <alignment horizontal="left" vertical="center" wrapText="1"/>
    </xf>
    <xf numFmtId="0" fontId="2" fillId="10" borderId="1" xfId="0" applyFont="1" applyFill="1" applyBorder="1" applyAlignment="1">
      <alignment vertical="center" wrapText="1"/>
    </xf>
    <xf numFmtId="0" fontId="2" fillId="10" borderId="1" xfId="1" applyFont="1" applyFill="1" applyBorder="1" applyAlignment="1" applyProtection="1">
      <alignment vertical="center" wrapText="1"/>
    </xf>
    <xf numFmtId="0" fontId="2" fillId="10" borderId="17" xfId="1" applyFont="1" applyFill="1" applyBorder="1" applyAlignment="1" applyProtection="1">
      <alignment horizontal="left" vertical="center" wrapText="1"/>
    </xf>
    <xf numFmtId="0" fontId="2" fillId="10" borderId="1" xfId="0" applyFont="1" applyFill="1" applyBorder="1" applyAlignment="1">
      <alignment horizontal="left" vertical="center"/>
    </xf>
    <xf numFmtId="0" fontId="2" fillId="0" borderId="18" xfId="0" applyFont="1" applyBorder="1" applyAlignment="1">
      <alignment horizontal="left" vertical="top" wrapText="1"/>
    </xf>
    <xf numFmtId="0" fontId="2" fillId="10" borderId="10" xfId="0" applyFont="1" applyFill="1" applyBorder="1" applyAlignment="1">
      <alignment horizontal="left" vertical="center" wrapText="1"/>
    </xf>
    <xf numFmtId="0" fontId="2" fillId="11" borderId="19" xfId="1" applyFont="1" applyFill="1" applyBorder="1" applyAlignment="1" applyProtection="1">
      <alignment horizontal="left" vertical="center"/>
    </xf>
    <xf numFmtId="0" fontId="2" fillId="11" borderId="1" xfId="1" applyFont="1" applyFill="1" applyBorder="1" applyAlignment="1" applyProtection="1">
      <alignment horizontal="left" vertical="center" wrapText="1"/>
    </xf>
    <xf numFmtId="0" fontId="2" fillId="11" borderId="1" xfId="1" applyFont="1" applyFill="1" applyBorder="1" applyAlignment="1" applyProtection="1">
      <alignment horizontal="left" vertical="center"/>
    </xf>
    <xf numFmtId="0" fontId="2" fillId="11" borderId="1" xfId="0" applyFont="1" applyFill="1" applyBorder="1"/>
    <xf numFmtId="0" fontId="2" fillId="11" borderId="1" xfId="0" applyFont="1" applyFill="1" applyBorder="1" applyAlignment="1">
      <alignment horizontal="left"/>
    </xf>
    <xf numFmtId="0" fontId="0" fillId="11" borderId="0" xfId="0" applyFill="1" applyAlignment="1">
      <alignment vertical="center"/>
    </xf>
    <xf numFmtId="0" fontId="2" fillId="11" borderId="0" xfId="0" applyFont="1" applyFill="1" applyBorder="1" applyAlignment="1">
      <alignment horizontal="left" vertical="center"/>
    </xf>
    <xf numFmtId="0" fontId="3" fillId="11" borderId="1" xfId="0" applyFont="1" applyFill="1" applyBorder="1" applyAlignment="1">
      <alignment horizontal="left" vertical="center"/>
    </xf>
    <xf numFmtId="0" fontId="2" fillId="11" borderId="0" xfId="1" applyFont="1" applyFill="1" applyBorder="1" applyAlignment="1" applyProtection="1">
      <alignment horizontal="left" vertical="top" wrapText="1"/>
    </xf>
    <xf numFmtId="10" fontId="4" fillId="11" borderId="0" xfId="2" applyNumberFormat="1" applyFont="1" applyFill="1" applyBorder="1" applyAlignment="1">
      <alignment horizontal="center" vertical="center"/>
    </xf>
    <xf numFmtId="0" fontId="11" fillId="11" borderId="20" xfId="0" applyFont="1" applyFill="1" applyBorder="1" applyAlignment="1">
      <alignment horizontal="right"/>
    </xf>
    <xf numFmtId="0" fontId="2" fillId="11" borderId="5" xfId="1" applyFont="1" applyFill="1" applyBorder="1" applyAlignment="1" applyProtection="1">
      <alignment horizontal="center" vertical="center"/>
    </xf>
    <xf numFmtId="0" fontId="2" fillId="11" borderId="21" xfId="1" applyFont="1" applyFill="1" applyBorder="1" applyAlignment="1" applyProtection="1">
      <alignment horizontal="left" vertical="center"/>
    </xf>
    <xf numFmtId="0" fontId="2" fillId="11" borderId="1" xfId="1" applyFont="1" applyFill="1" applyBorder="1" applyAlignment="1" applyProtection="1">
      <alignment horizontal="center" vertical="center"/>
    </xf>
    <xf numFmtId="2" fontId="2" fillId="11" borderId="21" xfId="1" applyNumberFormat="1" applyFont="1" applyFill="1" applyBorder="1" applyAlignment="1" applyProtection="1">
      <alignment horizontal="left" vertical="center"/>
    </xf>
    <xf numFmtId="2" fontId="2" fillId="11" borderId="1" xfId="1" applyNumberFormat="1" applyFont="1" applyFill="1" applyBorder="1" applyAlignment="1" applyProtection="1">
      <alignment horizontal="center" vertical="center"/>
    </xf>
    <xf numFmtId="0" fontId="2" fillId="11" borderId="22" xfId="1" applyFont="1" applyFill="1" applyBorder="1" applyAlignment="1" applyProtection="1">
      <alignment horizontal="left" vertical="center" wrapText="1"/>
    </xf>
    <xf numFmtId="0" fontId="2" fillId="11" borderId="23" xfId="1" applyFont="1" applyFill="1" applyBorder="1" applyAlignment="1" applyProtection="1">
      <alignment horizontal="center" vertical="center"/>
    </xf>
    <xf numFmtId="0" fontId="2" fillId="11" borderId="23" xfId="0" applyFont="1" applyFill="1" applyBorder="1" applyAlignment="1">
      <alignment horizontal="center" vertical="center" wrapText="1"/>
    </xf>
    <xf numFmtId="0" fontId="2" fillId="11" borderId="6" xfId="0" applyFont="1" applyFill="1" applyBorder="1"/>
    <xf numFmtId="0" fontId="2" fillId="11" borderId="6" xfId="0" applyFont="1" applyFill="1" applyBorder="1" applyAlignment="1">
      <alignment horizontal="left"/>
    </xf>
    <xf numFmtId="0" fontId="3" fillId="11" borderId="5" xfId="0" applyFont="1" applyFill="1" applyBorder="1" applyAlignment="1">
      <alignment vertical="center"/>
    </xf>
    <xf numFmtId="0" fontId="2" fillId="11" borderId="0" xfId="1" applyFont="1" applyFill="1" applyBorder="1" applyAlignment="1" applyProtection="1">
      <alignment horizontal="left" vertical="center" wrapText="1"/>
    </xf>
    <xf numFmtId="0" fontId="2" fillId="11" borderId="0" xfId="0" applyFont="1" applyFill="1" applyAlignment="1">
      <alignment vertical="center"/>
    </xf>
    <xf numFmtId="0" fontId="0" fillId="11" borderId="0" xfId="0" applyFill="1"/>
    <xf numFmtId="0" fontId="2" fillId="11" borderId="0" xfId="0" applyFont="1" applyFill="1" applyAlignment="1">
      <alignment horizontal="left"/>
    </xf>
    <xf numFmtId="0" fontId="3" fillId="12" borderId="1" xfId="0" applyFont="1" applyFill="1" applyBorder="1" applyAlignment="1">
      <alignment horizontal="center"/>
    </xf>
    <xf numFmtId="0" fontId="3" fillId="0" borderId="1" xfId="0" applyFont="1" applyBorder="1" applyAlignment="1">
      <alignment horizontal="center" vertical="center"/>
    </xf>
    <xf numFmtId="0" fontId="3" fillId="13" borderId="1" xfId="0" applyFont="1" applyFill="1" applyBorder="1" applyAlignment="1">
      <alignment horizontal="center"/>
    </xf>
    <xf numFmtId="49" fontId="2" fillId="2" borderId="1" xfId="1" applyNumberFormat="1" applyFont="1" applyFill="1" applyBorder="1" applyAlignment="1" applyProtection="1">
      <alignment horizontal="center" vertical="center"/>
      <protection locked="0"/>
    </xf>
    <xf numFmtId="0" fontId="0" fillId="11" borderId="0" xfId="0" applyFill="1" applyProtection="1">
      <protection locked="0"/>
    </xf>
    <xf numFmtId="0" fontId="0" fillId="0" borderId="0" xfId="0" applyProtection="1">
      <protection locked="0"/>
    </xf>
    <xf numFmtId="0" fontId="2" fillId="11" borderId="0" xfId="0" applyFont="1" applyFill="1" applyAlignment="1" applyProtection="1">
      <alignment horizontal="left"/>
      <protection locked="0"/>
    </xf>
    <xf numFmtId="0" fontId="3" fillId="11" borderId="0" xfId="0" applyFont="1" applyFill="1" applyAlignment="1" applyProtection="1">
      <alignment horizontal="left"/>
      <protection locked="0"/>
    </xf>
    <xf numFmtId="0" fontId="2" fillId="11" borderId="1" xfId="0" applyFont="1" applyFill="1" applyBorder="1" applyProtection="1">
      <protection locked="0"/>
    </xf>
    <xf numFmtId="0" fontId="2" fillId="0" borderId="1" xfId="0" applyFont="1" applyBorder="1" applyAlignment="1" applyProtection="1">
      <alignment horizontal="left" vertical="center" wrapText="1"/>
      <protection locked="0"/>
    </xf>
    <xf numFmtId="0" fontId="2" fillId="11" borderId="1" xfId="0" applyFont="1" applyFill="1" applyBorder="1" applyAlignment="1" applyProtection="1">
      <alignment horizontal="left"/>
      <protection locked="0"/>
    </xf>
    <xf numFmtId="0" fontId="2" fillId="7" borderId="0" xfId="0" applyFont="1" applyFill="1" applyBorder="1" applyAlignment="1" applyProtection="1">
      <alignment horizontal="left"/>
      <protection locked="0"/>
    </xf>
    <xf numFmtId="0" fontId="2" fillId="7" borderId="0" xfId="0" applyFont="1" applyFill="1" applyBorder="1" applyAlignment="1" applyProtection="1">
      <alignment horizontal="left" vertical="center"/>
      <protection locked="0"/>
    </xf>
    <xf numFmtId="0" fontId="2" fillId="11" borderId="9" xfId="0" applyFont="1" applyFill="1" applyBorder="1" applyAlignment="1" applyProtection="1">
      <alignment horizontal="left" vertical="center"/>
      <protection locked="0"/>
    </xf>
    <xf numFmtId="0" fontId="2" fillId="11" borderId="5" xfId="1" applyFont="1" applyFill="1" applyBorder="1" applyAlignment="1" applyProtection="1">
      <alignment horizontal="left" vertical="center" wrapText="1"/>
      <protection locked="0"/>
    </xf>
    <xf numFmtId="0" fontId="2" fillId="11" borderId="5" xfId="0" applyFont="1" applyFill="1" applyBorder="1" applyAlignment="1" applyProtection="1">
      <alignment vertical="center"/>
      <protection locked="0"/>
    </xf>
    <xf numFmtId="0" fontId="0" fillId="11" borderId="0" xfId="0" applyFill="1" applyAlignment="1" applyProtection="1">
      <alignment vertical="center"/>
      <protection locked="0"/>
    </xf>
    <xf numFmtId="0" fontId="2" fillId="11" borderId="0" xfId="0" applyFont="1" applyFill="1" applyBorder="1" applyAlignment="1" applyProtection="1">
      <alignment horizontal="left" vertical="center"/>
      <protection locked="0"/>
    </xf>
    <xf numFmtId="0" fontId="2" fillId="11" borderId="5" xfId="0" applyFont="1" applyFill="1" applyBorder="1" applyAlignment="1" applyProtection="1">
      <alignment horizontal="left" vertical="center"/>
      <protection locked="0"/>
    </xf>
    <xf numFmtId="0" fontId="2" fillId="11" borderId="1" xfId="0" applyFont="1" applyFill="1" applyBorder="1" applyAlignment="1" applyProtection="1">
      <alignment horizontal="left" vertical="center"/>
      <protection locked="0"/>
    </xf>
    <xf numFmtId="0" fontId="2" fillId="11" borderId="1" xfId="1" applyFont="1" applyFill="1" applyBorder="1" applyAlignment="1" applyProtection="1">
      <alignment horizontal="left" vertical="center"/>
      <protection locked="0"/>
    </xf>
    <xf numFmtId="0" fontId="2" fillId="11" borderId="0" xfId="1" applyFont="1" applyFill="1" applyBorder="1" applyAlignment="1" applyProtection="1">
      <alignment horizontal="left" vertical="top" wrapText="1"/>
      <protection locked="0"/>
    </xf>
    <xf numFmtId="10" fontId="4" fillId="11" borderId="0" xfId="2" applyNumberFormat="1" applyFont="1" applyFill="1" applyBorder="1" applyAlignment="1" applyProtection="1">
      <alignment horizontal="center" vertical="center"/>
      <protection locked="0"/>
    </xf>
    <xf numFmtId="0" fontId="0" fillId="11" borderId="0" xfId="0" applyFill="1" applyBorder="1" applyAlignment="1" applyProtection="1">
      <alignment horizontal="left" vertical="center"/>
      <protection locked="0"/>
    </xf>
    <xf numFmtId="0" fontId="3" fillId="11" borderId="1" xfId="0" applyFont="1" applyFill="1" applyBorder="1" applyAlignment="1" applyProtection="1">
      <alignment horizontal="left" vertical="center"/>
      <protection locked="0"/>
    </xf>
    <xf numFmtId="0" fontId="3" fillId="11" borderId="1" xfId="0" applyFont="1" applyFill="1" applyBorder="1" applyAlignment="1" applyProtection="1">
      <alignment vertical="center"/>
      <protection locked="0"/>
    </xf>
    <xf numFmtId="0" fontId="2" fillId="7" borderId="9" xfId="0" applyFont="1" applyFill="1" applyBorder="1" applyAlignment="1" applyProtection="1">
      <alignment horizontal="left"/>
      <protection locked="0"/>
    </xf>
    <xf numFmtId="0" fontId="2" fillId="7" borderId="10" xfId="0" applyFont="1" applyFill="1" applyBorder="1" applyAlignment="1" applyProtection="1">
      <protection locked="0"/>
    </xf>
    <xf numFmtId="0" fontId="2" fillId="7" borderId="0" xfId="0" applyFont="1" applyFill="1" applyBorder="1" applyAlignment="1" applyProtection="1">
      <protection locked="0"/>
    </xf>
    <xf numFmtId="0" fontId="2" fillId="7" borderId="0" xfId="0" applyFont="1" applyFill="1" applyBorder="1" applyProtection="1">
      <protection locked="0"/>
    </xf>
    <xf numFmtId="0" fontId="11" fillId="11" borderId="20" xfId="0" applyFont="1" applyFill="1" applyBorder="1" applyAlignment="1" applyProtection="1">
      <alignment horizontal="right"/>
      <protection locked="0"/>
    </xf>
    <xf numFmtId="0" fontId="2" fillId="11" borderId="19" xfId="1" applyFont="1" applyFill="1" applyBorder="1" applyAlignment="1" applyProtection="1">
      <alignment horizontal="left" vertical="center"/>
      <protection locked="0"/>
    </xf>
    <xf numFmtId="0" fontId="2" fillId="11" borderId="5" xfId="1" applyFont="1" applyFill="1" applyBorder="1" applyAlignment="1" applyProtection="1">
      <alignment horizontal="center" vertical="center"/>
      <protection locked="0"/>
    </xf>
    <xf numFmtId="0" fontId="0" fillId="8" borderId="0" xfId="0" applyFill="1" applyBorder="1" applyProtection="1">
      <protection locked="0"/>
    </xf>
    <xf numFmtId="0" fontId="2" fillId="9" borderId="5" xfId="1" applyFont="1" applyFill="1" applyBorder="1" applyAlignment="1" applyProtection="1">
      <alignment horizontal="left" vertical="center" wrapText="1"/>
      <protection locked="0"/>
    </xf>
    <xf numFmtId="0" fontId="2" fillId="9" borderId="8" xfId="1" applyFont="1" applyFill="1" applyBorder="1" applyAlignment="1" applyProtection="1">
      <alignment horizontal="left" vertical="center"/>
      <protection locked="0"/>
    </xf>
    <xf numFmtId="0" fontId="2" fillId="6" borderId="1" xfId="0" applyFont="1" applyFill="1" applyBorder="1" applyAlignment="1" applyProtection="1">
      <alignment horizontal="center"/>
      <protection locked="0"/>
    </xf>
    <xf numFmtId="0" fontId="2" fillId="9" borderId="1" xfId="1" applyFont="1" applyFill="1" applyBorder="1" applyAlignment="1" applyProtection="1">
      <alignment vertical="center" wrapText="1"/>
      <protection locked="0"/>
    </xf>
    <xf numFmtId="0" fontId="2" fillId="9" borderId="3" xfId="1" applyFont="1" applyFill="1" applyBorder="1" applyAlignment="1" applyProtection="1">
      <alignment vertical="center" wrapText="1"/>
      <protection locked="0"/>
    </xf>
    <xf numFmtId="0" fontId="2" fillId="11" borderId="21" xfId="1" applyFont="1" applyFill="1" applyBorder="1" applyAlignment="1" applyProtection="1">
      <alignment horizontal="left" vertical="center"/>
      <protection locked="0"/>
    </xf>
    <xf numFmtId="0" fontId="2" fillId="11" borderId="1" xfId="1" applyFont="1" applyFill="1" applyBorder="1" applyAlignment="1" applyProtection="1">
      <alignment horizontal="center" vertical="center"/>
      <protection locked="0"/>
    </xf>
    <xf numFmtId="0" fontId="2" fillId="9" borderId="1" xfId="1" applyFont="1" applyFill="1" applyBorder="1" applyAlignment="1" applyProtection="1">
      <alignment horizontal="left" vertical="center" wrapText="1"/>
      <protection locked="0"/>
    </xf>
    <xf numFmtId="0" fontId="2" fillId="9" borderId="6" xfId="1" applyFont="1" applyFill="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1"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2" fillId="9" borderId="11" xfId="1" applyFont="1" applyFill="1" applyBorder="1" applyAlignment="1" applyProtection="1">
      <alignment horizontal="left" vertical="center"/>
      <protection locked="0"/>
    </xf>
    <xf numFmtId="0" fontId="2" fillId="9" borderId="7" xfId="1" applyFont="1" applyFill="1" applyBorder="1" applyAlignment="1" applyProtection="1">
      <alignment horizontal="center" vertical="center"/>
      <protection locked="0"/>
    </xf>
    <xf numFmtId="10" fontId="2" fillId="0" borderId="1" xfId="0" applyNumberFormat="1" applyFont="1" applyBorder="1" applyAlignment="1" applyProtection="1">
      <alignment horizontal="left" vertical="top" wrapText="1"/>
      <protection locked="0"/>
    </xf>
    <xf numFmtId="2" fontId="2" fillId="11" borderId="21" xfId="1" applyNumberFormat="1" applyFont="1" applyFill="1" applyBorder="1" applyAlignment="1" applyProtection="1">
      <alignment horizontal="left" vertical="center"/>
      <protection locked="0"/>
    </xf>
    <xf numFmtId="2" fontId="2" fillId="11" borderId="1" xfId="1" applyNumberFormat="1" applyFont="1" applyFill="1" applyBorder="1" applyAlignment="1" applyProtection="1">
      <alignment horizontal="center" vertical="center"/>
      <protection locked="0"/>
    </xf>
    <xf numFmtId="0" fontId="2" fillId="5" borderId="1" xfId="1" applyFont="1" applyFill="1" applyBorder="1" applyAlignment="1" applyProtection="1">
      <alignment horizontal="center" vertical="center"/>
      <protection locked="0"/>
    </xf>
    <xf numFmtId="0" fontId="0" fillId="8" borderId="1" xfId="0" applyFill="1" applyBorder="1" applyProtection="1">
      <protection locked="0"/>
    </xf>
    <xf numFmtId="0" fontId="0" fillId="8" borderId="3" xfId="0" applyFill="1" applyBorder="1" applyProtection="1">
      <protection locked="0"/>
    </xf>
    <xf numFmtId="0" fontId="2" fillId="9" borderId="1" xfId="1" applyFont="1" applyFill="1" applyBorder="1" applyAlignment="1" applyProtection="1">
      <alignment horizontal="left" vertical="center"/>
      <protection locked="0"/>
    </xf>
    <xf numFmtId="0" fontId="2" fillId="9" borderId="1" xfId="1" applyFont="1" applyFill="1" applyBorder="1" applyAlignment="1" applyProtection="1">
      <alignment horizontal="center" vertical="center"/>
      <protection locked="0"/>
    </xf>
    <xf numFmtId="0" fontId="2" fillId="11" borderId="22" xfId="1" applyFont="1" applyFill="1" applyBorder="1" applyAlignment="1" applyProtection="1">
      <alignment horizontal="left" vertical="center" wrapText="1"/>
      <protection locked="0"/>
    </xf>
    <xf numFmtId="0" fontId="2" fillId="11" borderId="23" xfId="1" applyFont="1" applyFill="1" applyBorder="1" applyAlignment="1" applyProtection="1">
      <alignment horizontal="center" vertical="center"/>
      <protection locked="0"/>
    </xf>
    <xf numFmtId="0" fontId="0" fillId="8" borderId="4" xfId="0" applyFill="1" applyBorder="1" applyProtection="1">
      <protection locked="0"/>
    </xf>
    <xf numFmtId="0" fontId="2" fillId="11" borderId="23" xfId="0" applyFont="1" applyFill="1" applyBorder="1" applyAlignment="1" applyProtection="1">
      <alignment horizontal="center" vertical="center" wrapText="1"/>
      <protection locked="0"/>
    </xf>
    <xf numFmtId="0" fontId="0" fillId="4" borderId="0" xfId="0" applyFill="1" applyProtection="1">
      <protection locked="0"/>
    </xf>
    <xf numFmtId="0" fontId="2" fillId="9" borderId="5" xfId="1" applyFont="1" applyFill="1" applyBorder="1" applyAlignment="1" applyProtection="1">
      <alignment vertical="center" wrapText="1"/>
      <protection locked="0"/>
    </xf>
    <xf numFmtId="0" fontId="2" fillId="9" borderId="8" xfId="1" applyFont="1" applyFill="1" applyBorder="1" applyAlignment="1" applyProtection="1">
      <alignment horizontal="center" vertical="center"/>
      <protection locked="0"/>
    </xf>
    <xf numFmtId="0" fontId="0" fillId="0" borderId="1"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10" fontId="0" fillId="0" borderId="1" xfId="0" applyNumberFormat="1" applyBorder="1" applyAlignment="1" applyProtection="1">
      <alignment horizontal="left" vertical="top" wrapText="1"/>
      <protection locked="0"/>
    </xf>
    <xf numFmtId="0" fontId="0" fillId="7" borderId="0" xfId="0" applyFill="1" applyProtection="1">
      <protection locked="0"/>
    </xf>
    <xf numFmtId="0" fontId="2" fillId="9" borderId="5" xfId="1" applyFont="1" applyFill="1" applyBorder="1" applyAlignment="1" applyProtection="1">
      <alignment wrapText="1"/>
      <protection locked="0"/>
    </xf>
    <xf numFmtId="0" fontId="2" fillId="9" borderId="8" xfId="1" applyFont="1" applyFill="1" applyBorder="1" applyAlignment="1" applyProtection="1">
      <alignment horizontal="center"/>
      <protection locked="0"/>
    </xf>
    <xf numFmtId="0" fontId="2" fillId="0" borderId="1" xfId="0" applyFont="1" applyBorder="1" applyAlignment="1" applyProtection="1">
      <alignment horizontal="center"/>
      <protection locked="0"/>
    </xf>
    <xf numFmtId="0" fontId="2" fillId="9" borderId="1" xfId="1" applyFont="1" applyFill="1" applyBorder="1" applyAlignment="1" applyProtection="1">
      <alignment horizontal="left" wrapText="1"/>
      <protection locked="0"/>
    </xf>
    <xf numFmtId="0" fontId="2" fillId="9" borderId="6" xfId="1" applyFont="1" applyFill="1" applyBorder="1" applyAlignment="1" applyProtection="1">
      <alignment horizontal="center"/>
      <protection locked="0"/>
    </xf>
    <xf numFmtId="0" fontId="2" fillId="9" borderId="11" xfId="1" applyFont="1" applyFill="1" applyBorder="1" applyAlignment="1" applyProtection="1">
      <alignment horizontal="left"/>
      <protection locked="0"/>
    </xf>
    <xf numFmtId="0" fontId="2" fillId="9" borderId="7" xfId="1" applyFont="1" applyFill="1" applyBorder="1" applyAlignment="1" applyProtection="1">
      <alignment horizontal="center"/>
      <protection locked="0"/>
    </xf>
    <xf numFmtId="0" fontId="2" fillId="9" borderId="1" xfId="1" applyFont="1" applyFill="1" applyBorder="1" applyAlignment="1" applyProtection="1">
      <alignment horizontal="center"/>
      <protection locked="0"/>
    </xf>
    <xf numFmtId="0" fontId="2" fillId="9" borderId="1" xfId="1" applyFont="1" applyFill="1" applyBorder="1" applyAlignment="1" applyProtection="1">
      <alignment horizontal="left"/>
      <protection locked="0"/>
    </xf>
    <xf numFmtId="0" fontId="3" fillId="0" borderId="1" xfId="0" applyFont="1" applyBorder="1" applyAlignment="1" applyProtection="1">
      <alignment horizontal="left" vertical="top" wrapText="1"/>
      <protection locked="0"/>
    </xf>
    <xf numFmtId="0" fontId="10" fillId="0" borderId="0" xfId="0" applyFont="1" applyProtection="1">
      <protection locked="0"/>
    </xf>
    <xf numFmtId="0" fontId="13" fillId="0" borderId="0" xfId="0" applyFont="1" applyProtection="1">
      <protection locked="0"/>
    </xf>
    <xf numFmtId="0" fontId="15" fillId="0" borderId="0" xfId="0" applyFont="1" applyAlignment="1" applyProtection="1">
      <alignment vertical="center"/>
      <protection locked="0"/>
    </xf>
    <xf numFmtId="0" fontId="14" fillId="0" borderId="0" xfId="0" applyFont="1" applyAlignment="1" applyProtection="1">
      <alignment vertical="center"/>
      <protection locked="0"/>
    </xf>
    <xf numFmtId="0" fontId="14" fillId="0" borderId="0" xfId="0" applyFont="1" applyAlignment="1" applyProtection="1">
      <alignment horizontal="left" vertical="center" indent="1"/>
      <protection locked="0"/>
    </xf>
    <xf numFmtId="0" fontId="3" fillId="0" borderId="0" xfId="0" applyFont="1" applyProtection="1">
      <protection locked="0"/>
    </xf>
    <xf numFmtId="0" fontId="4" fillId="3" borderId="5" xfId="0" applyFont="1" applyFill="1" applyBorder="1" applyAlignment="1" applyProtection="1">
      <alignment horizontal="center" vertical="center"/>
    </xf>
    <xf numFmtId="0" fontId="4" fillId="3" borderId="1" xfId="0" applyFont="1" applyFill="1" applyBorder="1" applyAlignment="1" applyProtection="1">
      <alignment horizontal="center" vertical="center"/>
    </xf>
    <xf numFmtId="0" fontId="4" fillId="3" borderId="1" xfId="0" applyFont="1" applyFill="1" applyBorder="1" applyAlignment="1" applyProtection="1">
      <alignment horizontal="center"/>
    </xf>
    <xf numFmtId="10" fontId="4" fillId="3" borderId="1" xfId="2" applyNumberFormat="1" applyFont="1" applyFill="1" applyBorder="1" applyAlignment="1" applyProtection="1">
      <alignment horizontal="center"/>
    </xf>
    <xf numFmtId="0" fontId="2" fillId="11" borderId="1" xfId="1" applyFont="1" applyFill="1" applyBorder="1" applyAlignment="1" applyProtection="1">
      <alignment horizontal="left" vertical="center" wrapText="1"/>
      <protection locked="0"/>
    </xf>
    <xf numFmtId="10" fontId="4" fillId="3" borderId="1" xfId="2" applyNumberFormat="1" applyFont="1" applyFill="1" applyBorder="1" applyAlignment="1" applyProtection="1">
      <alignment horizontal="center" vertical="center"/>
    </xf>
    <xf numFmtId="0" fontId="3" fillId="0" borderId="1" xfId="0" applyFont="1" applyFill="1" applyBorder="1" applyAlignment="1" applyProtection="1">
      <alignment horizontal="left" vertical="center" wrapText="1"/>
      <protection locked="0"/>
    </xf>
    <xf numFmtId="0" fontId="2" fillId="0" borderId="6" xfId="0" applyFont="1" applyBorder="1" applyAlignment="1">
      <alignment horizontal="left" vertical="center"/>
    </xf>
    <xf numFmtId="0" fontId="2" fillId="10" borderId="6" xfId="0" applyFont="1" applyFill="1" applyBorder="1" applyAlignment="1">
      <alignment horizontal="left" vertical="center" wrapText="1"/>
    </xf>
    <xf numFmtId="0" fontId="0" fillId="0" borderId="13" xfId="0" applyBorder="1" applyAlignment="1">
      <alignment horizontal="left" vertical="center" wrapText="1"/>
    </xf>
    <xf numFmtId="0" fontId="2" fillId="0" borderId="24" xfId="0" applyFont="1" applyBorder="1" applyAlignment="1" applyProtection="1">
      <alignment horizontal="left" vertical="top" wrapText="1"/>
      <protection locked="0"/>
    </xf>
    <xf numFmtId="0" fontId="0" fillId="0" borderId="18" xfId="0" applyBorder="1" applyAlignment="1" applyProtection="1">
      <alignment horizontal="left" vertical="top" wrapText="1"/>
      <protection locked="0"/>
    </xf>
    <xf numFmtId="0" fontId="3" fillId="11" borderId="1" xfId="0" applyFont="1" applyFill="1" applyBorder="1" applyAlignment="1" applyProtection="1">
      <alignment vertical="center" wrapText="1"/>
      <protection locked="0"/>
    </xf>
    <xf numFmtId="0" fontId="0" fillId="11" borderId="11" xfId="0" applyFill="1" applyBorder="1" applyAlignment="1" applyProtection="1">
      <alignment vertical="center" wrapText="1"/>
      <protection locked="0"/>
    </xf>
    <xf numFmtId="164" fontId="4" fillId="3" borderId="24" xfId="2" applyNumberFormat="1" applyFont="1" applyFill="1" applyBorder="1" applyAlignment="1" applyProtection="1">
      <alignment horizontal="center" vertical="center"/>
    </xf>
    <xf numFmtId="164" fontId="8" fillId="0" borderId="14" xfId="0" applyNumberFormat="1" applyFont="1" applyBorder="1" applyAlignment="1" applyProtection="1">
      <alignment horizontal="center" vertical="center"/>
    </xf>
    <xf numFmtId="0" fontId="2" fillId="11" borderId="23" xfId="1" applyFont="1" applyFill="1" applyBorder="1" applyAlignment="1" applyProtection="1">
      <alignment vertical="top" wrapText="1"/>
      <protection locked="0"/>
    </xf>
    <xf numFmtId="0" fontId="0" fillId="11" borderId="23" xfId="0" applyFill="1" applyBorder="1" applyAlignment="1" applyProtection="1">
      <alignment vertical="top" wrapText="1"/>
      <protection locked="0"/>
    </xf>
    <xf numFmtId="165" fontId="4" fillId="3" borderId="1" xfId="0" applyNumberFormat="1" applyFont="1" applyFill="1" applyBorder="1" applyAlignment="1" applyProtection="1">
      <alignment horizontal="center" vertical="center"/>
    </xf>
    <xf numFmtId="10" fontId="4" fillId="3" borderId="1" xfId="2" applyNumberFormat="1" applyFont="1" applyFill="1" applyBorder="1" applyAlignment="1" applyProtection="1">
      <alignment horizontal="center" vertical="center"/>
    </xf>
    <xf numFmtId="0" fontId="2" fillId="0" borderId="25" xfId="0" applyFont="1" applyBorder="1" applyAlignment="1" applyProtection="1">
      <protection locked="0"/>
    </xf>
    <xf numFmtId="0" fontId="2" fillId="0" borderId="12" xfId="0" applyFont="1" applyBorder="1" applyAlignment="1" applyProtection="1">
      <protection locked="0"/>
    </xf>
    <xf numFmtId="0" fontId="0" fillId="0" borderId="26" xfId="0" applyBorder="1" applyAlignment="1" applyProtection="1">
      <protection locked="0"/>
    </xf>
    <xf numFmtId="165" fontId="2" fillId="0" borderId="1" xfId="0" applyNumberFormat="1" applyFont="1" applyBorder="1" applyAlignment="1" applyProtection="1">
      <alignment horizontal="center" vertical="center"/>
      <protection locked="0"/>
    </xf>
    <xf numFmtId="0" fontId="3" fillId="11" borderId="28" xfId="0" applyFont="1" applyFill="1" applyBorder="1" applyAlignment="1" applyProtection="1">
      <alignment horizontal="left"/>
      <protection locked="0"/>
    </xf>
    <xf numFmtId="0" fontId="3" fillId="11" borderId="29" xfId="0" applyFont="1" applyFill="1" applyBorder="1" applyAlignment="1" applyProtection="1">
      <alignment horizontal="left"/>
      <protection locked="0"/>
    </xf>
    <xf numFmtId="0" fontId="2" fillId="0" borderId="1" xfId="0" applyFont="1" applyFill="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3" fillId="0" borderId="1" xfId="0" applyFont="1" applyFill="1"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2" fillId="0" borderId="1" xfId="0" applyFont="1" applyFill="1" applyBorder="1" applyAlignment="1" applyProtection="1">
      <alignment horizontal="left" vertical="center"/>
      <protection locked="0"/>
    </xf>
    <xf numFmtId="0" fontId="0" fillId="0" borderId="1" xfId="0" applyBorder="1" applyAlignment="1" applyProtection="1">
      <alignment horizontal="left" vertical="center"/>
      <protection locked="0"/>
    </xf>
    <xf numFmtId="10" fontId="2" fillId="0" borderId="24" xfId="2" applyNumberFormat="1" applyFont="1" applyBorder="1" applyAlignment="1" applyProtection="1">
      <alignment horizontal="left" vertical="top" wrapText="1"/>
      <protection locked="0"/>
    </xf>
    <xf numFmtId="0" fontId="6" fillId="3" borderId="6" xfId="1" applyFont="1" applyFill="1" applyBorder="1" applyAlignment="1" applyProtection="1">
      <alignment horizontal="center" vertical="center"/>
    </xf>
    <xf numFmtId="0" fontId="5" fillId="3" borderId="13" xfId="0" applyFont="1" applyFill="1" applyBorder="1" applyAlignment="1" applyProtection="1">
      <alignment horizontal="center" vertical="center"/>
    </xf>
    <xf numFmtId="0" fontId="2" fillId="11" borderId="1" xfId="0" applyFont="1" applyFill="1" applyBorder="1" applyAlignment="1" applyProtection="1">
      <alignment horizontal="left" vertical="center" wrapText="1"/>
      <protection locked="0"/>
    </xf>
    <xf numFmtId="0" fontId="0" fillId="11" borderId="1" xfId="0" applyFill="1" applyBorder="1" applyAlignment="1" applyProtection="1">
      <alignment horizontal="left" vertical="center" wrapText="1"/>
      <protection locked="0"/>
    </xf>
    <xf numFmtId="0" fontId="2" fillId="0" borderId="8" xfId="0" applyFont="1" applyBorder="1" applyAlignment="1" applyProtection="1">
      <alignment horizontal="left" vertical="center"/>
      <protection locked="0"/>
    </xf>
    <xf numFmtId="0" fontId="2" fillId="0" borderId="27" xfId="0" applyFont="1" applyBorder="1" applyAlignment="1" applyProtection="1">
      <alignment horizontal="left" vertical="center"/>
      <protection locked="0"/>
    </xf>
    <xf numFmtId="0" fontId="0" fillId="0" borderId="17" xfId="0" applyBorder="1" applyAlignment="1" applyProtection="1">
      <protection locked="0"/>
    </xf>
    <xf numFmtId="165" fontId="4" fillId="3" borderId="6" xfId="0" applyNumberFormat="1" applyFont="1" applyFill="1" applyBorder="1" applyAlignment="1" applyProtection="1">
      <alignment horizontal="center" vertical="center"/>
    </xf>
    <xf numFmtId="165" fontId="4" fillId="3" borderId="13" xfId="0" applyNumberFormat="1" applyFont="1" applyFill="1" applyBorder="1" applyAlignment="1" applyProtection="1">
      <alignment horizontal="center" vertical="center"/>
    </xf>
    <xf numFmtId="0" fontId="2" fillId="2" borderId="6" xfId="1"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6" fillId="3" borderId="1" xfId="1" applyFont="1" applyFill="1" applyBorder="1" applyAlignment="1" applyProtection="1">
      <alignment horizontal="center" vertical="center"/>
    </xf>
    <xf numFmtId="0" fontId="5" fillId="3" borderId="1" xfId="0" applyFont="1" applyFill="1" applyBorder="1" applyAlignment="1" applyProtection="1">
      <alignment horizontal="center" vertical="center"/>
    </xf>
    <xf numFmtId="0" fontId="16" fillId="11" borderId="1" xfId="0" applyFont="1" applyFill="1" applyBorder="1" applyAlignment="1" applyProtection="1">
      <alignment horizontal="left"/>
      <protection locked="0"/>
    </xf>
    <xf numFmtId="0" fontId="12" fillId="11" borderId="1" xfId="0" applyFont="1" applyFill="1" applyBorder="1" applyAlignment="1" applyProtection="1">
      <alignment horizontal="left"/>
      <protection locked="0"/>
    </xf>
    <xf numFmtId="0" fontId="16" fillId="11" borderId="0" xfId="1" applyFont="1" applyFill="1" applyBorder="1" applyAlignment="1" applyProtection="1">
      <alignment horizontal="left" wrapText="1"/>
      <protection locked="0"/>
    </xf>
    <xf numFmtId="0" fontId="16" fillId="11" borderId="30" xfId="1" applyFont="1" applyFill="1" applyBorder="1" applyAlignment="1" applyProtection="1">
      <alignment horizontal="left" wrapText="1"/>
      <protection locked="0"/>
    </xf>
    <xf numFmtId="0" fontId="0" fillId="11" borderId="1" xfId="0" applyFill="1" applyBorder="1" applyAlignment="1" applyProtection="1">
      <alignment vertical="center" wrapText="1"/>
      <protection locked="0"/>
    </xf>
    <xf numFmtId="0" fontId="8" fillId="0" borderId="14" xfId="0" applyFont="1" applyBorder="1" applyAlignment="1" applyProtection="1">
      <alignment horizontal="center" vertical="center"/>
    </xf>
    <xf numFmtId="0" fontId="2" fillId="11" borderId="1" xfId="0" applyFont="1" applyFill="1" applyBorder="1" applyAlignment="1" applyProtection="1">
      <protection locked="0"/>
    </xf>
    <xf numFmtId="0" fontId="2" fillId="0" borderId="6"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2" fillId="11" borderId="6" xfId="0" applyFont="1" applyFill="1" applyBorder="1" applyAlignment="1" applyProtection="1">
      <protection locked="0"/>
    </xf>
    <xf numFmtId="0" fontId="2" fillId="11" borderId="13" xfId="0" applyFont="1" applyFill="1" applyBorder="1" applyAlignment="1" applyProtection="1">
      <protection locked="0"/>
    </xf>
    <xf numFmtId="10" fontId="4" fillId="14" borderId="1" xfId="2" applyNumberFormat="1" applyFont="1" applyFill="1" applyBorder="1" applyAlignment="1" applyProtection="1">
      <alignment horizontal="center" vertical="center"/>
    </xf>
    <xf numFmtId="0" fontId="4" fillId="0" borderId="1" xfId="0" applyFont="1" applyBorder="1" applyAlignment="1" applyProtection="1">
      <alignment horizontal="center" vertical="center"/>
    </xf>
    <xf numFmtId="0" fontId="2" fillId="15" borderId="1" xfId="0" applyFont="1" applyFill="1" applyBorder="1" applyAlignment="1" applyProtection="1">
      <alignment horizontal="left" vertical="center" wrapText="1"/>
      <protection locked="0"/>
    </xf>
    <xf numFmtId="0" fontId="2" fillId="11" borderId="31" xfId="0" applyFont="1" applyFill="1" applyBorder="1" applyAlignment="1" applyProtection="1">
      <protection locked="0"/>
    </xf>
    <xf numFmtId="0" fontId="2" fillId="11" borderId="8" xfId="1" applyFont="1" applyFill="1" applyBorder="1" applyAlignment="1" applyProtection="1">
      <alignment horizontal="left" vertical="center" wrapText="1"/>
      <protection locked="0"/>
    </xf>
    <xf numFmtId="0" fontId="2" fillId="11" borderId="17" xfId="1" applyFont="1" applyFill="1" applyBorder="1" applyAlignment="1" applyProtection="1">
      <alignment horizontal="left" vertical="center" wrapText="1"/>
      <protection locked="0"/>
    </xf>
    <xf numFmtId="0" fontId="2" fillId="11" borderId="1" xfId="1" applyFont="1" applyFill="1" applyBorder="1" applyAlignment="1" applyProtection="1">
      <alignment horizontal="left" vertical="center" wrapText="1"/>
      <protection locked="0"/>
    </xf>
    <xf numFmtId="0" fontId="0" fillId="11" borderId="1" xfId="0" applyFill="1" applyBorder="1" applyAlignment="1" applyProtection="1">
      <alignment horizontal="left" vertical="center"/>
      <protection locked="0"/>
    </xf>
    <xf numFmtId="0" fontId="2" fillId="0" borderId="31" xfId="0" applyFont="1" applyBorder="1" applyAlignment="1" applyProtection="1">
      <alignment horizontal="left" vertical="center" wrapText="1"/>
      <protection locked="0"/>
    </xf>
    <xf numFmtId="49" fontId="6" fillId="3" borderId="6" xfId="1" applyNumberFormat="1" applyFont="1" applyFill="1" applyBorder="1" applyAlignment="1" applyProtection="1">
      <alignment horizontal="center" vertical="center"/>
    </xf>
    <xf numFmtId="0" fontId="3" fillId="11" borderId="1" xfId="0" applyFont="1" applyFill="1" applyBorder="1" applyAlignment="1" applyProtection="1">
      <alignment horizontal="left" vertical="center" wrapText="1"/>
      <protection locked="0"/>
    </xf>
    <xf numFmtId="0" fontId="2" fillId="0" borderId="32" xfId="0" applyFont="1" applyBorder="1" applyAlignment="1"/>
    <xf numFmtId="0" fontId="2" fillId="0" borderId="16" xfId="0" applyFont="1" applyBorder="1" applyAlignment="1"/>
    <xf numFmtId="0" fontId="2" fillId="0" borderId="33" xfId="0" applyFont="1" applyBorder="1" applyAlignment="1"/>
    <xf numFmtId="0" fontId="2" fillId="11" borderId="23" xfId="1" applyFont="1" applyFill="1" applyBorder="1" applyAlignment="1" applyProtection="1">
      <alignment horizontal="left" vertical="top" wrapText="1"/>
    </xf>
    <xf numFmtId="0" fontId="0" fillId="11" borderId="23" xfId="0" applyFill="1" applyBorder="1" applyAlignment="1">
      <alignment horizontal="left" vertical="top" wrapText="1"/>
    </xf>
    <xf numFmtId="0" fontId="2" fillId="2" borderId="13" xfId="1" applyFont="1" applyFill="1" applyBorder="1" applyAlignment="1" applyProtection="1">
      <alignment horizontal="center" vertical="center"/>
      <protection locked="0"/>
    </xf>
    <xf numFmtId="0" fontId="6" fillId="3" borderId="13" xfId="1" applyFont="1" applyFill="1" applyBorder="1" applyAlignment="1" applyProtection="1">
      <alignment horizontal="center" vertical="center"/>
    </xf>
    <xf numFmtId="0" fontId="2" fillId="0" borderId="6" xfId="0" applyFont="1" applyBorder="1" applyAlignment="1">
      <alignment horizontal="center" vertical="center"/>
    </xf>
    <xf numFmtId="0" fontId="2" fillId="0" borderId="13" xfId="0" applyFont="1" applyBorder="1" applyAlignment="1">
      <alignment horizontal="center" vertical="center"/>
    </xf>
    <xf numFmtId="10" fontId="4" fillId="3" borderId="6" xfId="2" applyNumberFormat="1" applyFont="1" applyFill="1" applyBorder="1" applyAlignment="1">
      <alignment horizontal="center" vertical="center"/>
    </xf>
    <xf numFmtId="10" fontId="4" fillId="3" borderId="13" xfId="2" applyNumberFormat="1" applyFont="1" applyFill="1" applyBorder="1" applyAlignment="1">
      <alignment horizontal="center" vertical="center"/>
    </xf>
    <xf numFmtId="2" fontId="4" fillId="3" borderId="6" xfId="0" applyNumberFormat="1" applyFont="1" applyFill="1" applyBorder="1" applyAlignment="1">
      <alignment horizontal="center" vertical="center"/>
    </xf>
    <xf numFmtId="2" fontId="4" fillId="3" borderId="13" xfId="0" applyNumberFormat="1" applyFont="1" applyFill="1" applyBorder="1" applyAlignment="1">
      <alignment horizontal="center" vertical="center"/>
    </xf>
    <xf numFmtId="0" fontId="8" fillId="0" borderId="14" xfId="0" applyFont="1" applyBorder="1" applyAlignment="1">
      <alignment horizontal="center" vertical="center"/>
    </xf>
    <xf numFmtId="0" fontId="2" fillId="0" borderId="25" xfId="0" applyFont="1" applyBorder="1" applyAlignment="1"/>
    <xf numFmtId="0" fontId="2" fillId="0" borderId="12" xfId="0" applyFont="1" applyBorder="1" applyAlignment="1"/>
    <xf numFmtId="0" fontId="2" fillId="0" borderId="34" xfId="0" applyFont="1" applyBorder="1" applyAlignment="1"/>
    <xf numFmtId="0" fontId="6" fillId="3" borderId="6" xfId="1" applyFont="1" applyFill="1" applyBorder="1" applyAlignment="1" applyProtection="1">
      <alignment horizontal="center" vertical="center"/>
      <protection locked="0"/>
    </xf>
    <xf numFmtId="0" fontId="6" fillId="3" borderId="13" xfId="1" applyFont="1" applyFill="1" applyBorder="1" applyAlignment="1" applyProtection="1">
      <alignment horizontal="center" vertical="center"/>
      <protection locked="0"/>
    </xf>
    <xf numFmtId="0" fontId="10" fillId="11" borderId="10" xfId="0" applyFont="1" applyFill="1" applyBorder="1" applyAlignment="1">
      <alignment horizontal="center" vertical="center"/>
    </xf>
    <xf numFmtId="0" fontId="0" fillId="11" borderId="0" xfId="0" applyFill="1" applyAlignment="1">
      <alignment horizontal="center" vertical="center"/>
    </xf>
    <xf numFmtId="0" fontId="3" fillId="11" borderId="1" xfId="0" applyFont="1" applyFill="1" applyBorder="1" applyAlignment="1">
      <alignment vertical="center" wrapText="1"/>
    </xf>
    <xf numFmtId="0" fontId="0" fillId="11" borderId="1" xfId="0" applyFill="1" applyBorder="1" applyAlignment="1">
      <alignment vertical="center" wrapText="1"/>
    </xf>
    <xf numFmtId="0" fontId="2" fillId="15" borderId="1" xfId="0" applyFont="1" applyFill="1" applyBorder="1" applyAlignment="1">
      <alignment horizontal="left" vertical="center"/>
    </xf>
    <xf numFmtId="0" fontId="0" fillId="15" borderId="1" xfId="0" applyFill="1" applyBorder="1" applyAlignment="1">
      <alignment horizontal="left" vertical="center"/>
    </xf>
    <xf numFmtId="0" fontId="2" fillId="0" borderId="25" xfId="0" applyFont="1" applyBorder="1" applyAlignment="1">
      <alignment horizontal="left" vertical="center"/>
    </xf>
    <xf numFmtId="0" fontId="2" fillId="0" borderId="12" xfId="0" applyFont="1" applyBorder="1" applyAlignment="1">
      <alignment horizontal="left" vertical="center"/>
    </xf>
    <xf numFmtId="0" fontId="2" fillId="0" borderId="34" xfId="0" applyFont="1" applyBorder="1" applyAlignment="1">
      <alignment horizontal="left" vertical="center"/>
    </xf>
    <xf numFmtId="0" fontId="0" fillId="0" borderId="13" xfId="0" applyBorder="1" applyAlignment="1">
      <alignment horizontal="center" vertical="center"/>
    </xf>
    <xf numFmtId="0" fontId="2" fillId="11" borderId="6" xfId="1" applyFont="1" applyFill="1" applyBorder="1" applyAlignment="1" applyProtection="1">
      <alignment horizontal="left" vertical="center" wrapText="1"/>
    </xf>
    <xf numFmtId="0" fontId="2" fillId="11" borderId="13" xfId="1" applyFont="1" applyFill="1" applyBorder="1" applyAlignment="1" applyProtection="1">
      <alignment horizontal="left" vertical="center" wrapText="1"/>
    </xf>
    <xf numFmtId="0" fontId="2" fillId="11" borderId="7" xfId="1" applyFont="1" applyFill="1" applyBorder="1" applyAlignment="1" applyProtection="1">
      <alignment horizontal="left" vertical="center" wrapText="1"/>
    </xf>
    <xf numFmtId="0" fontId="2" fillId="11" borderId="35" xfId="1" applyFont="1" applyFill="1" applyBorder="1" applyAlignment="1" applyProtection="1">
      <alignment horizontal="left" vertical="center" wrapText="1"/>
    </xf>
    <xf numFmtId="0" fontId="2" fillId="11" borderId="8" xfId="1" applyFont="1" applyFill="1" applyBorder="1" applyAlignment="1" applyProtection="1">
      <alignment horizontal="left" vertical="center" wrapText="1"/>
    </xf>
    <xf numFmtId="0" fontId="2" fillId="11" borderId="17" xfId="1" applyFont="1" applyFill="1" applyBorder="1" applyAlignment="1" applyProtection="1">
      <alignment horizontal="left" vertical="center" wrapText="1"/>
    </xf>
    <xf numFmtId="10" fontId="4" fillId="14" borderId="1" xfId="2" applyNumberFormat="1" applyFont="1" applyFill="1" applyBorder="1" applyAlignment="1">
      <alignment horizontal="center" vertical="center"/>
    </xf>
    <xf numFmtId="0" fontId="4" fillId="0" borderId="1" xfId="0" applyFont="1" applyBorder="1" applyAlignment="1">
      <alignment horizontal="center" vertical="center"/>
    </xf>
    <xf numFmtId="0" fontId="3" fillId="11" borderId="28" xfId="0" applyFont="1" applyFill="1" applyBorder="1" applyAlignment="1">
      <alignment horizontal="left"/>
    </xf>
    <xf numFmtId="0" fontId="3" fillId="11" borderId="29" xfId="0" applyFont="1" applyFill="1" applyBorder="1" applyAlignment="1">
      <alignment horizontal="left"/>
    </xf>
    <xf numFmtId="0" fontId="3" fillId="11" borderId="36" xfId="0" applyFont="1" applyFill="1" applyBorder="1" applyAlignment="1">
      <alignment horizontal="left"/>
    </xf>
    <xf numFmtId="0" fontId="2" fillId="0" borderId="1" xfId="0" applyFont="1" applyFill="1" applyBorder="1" applyAlignment="1">
      <alignment horizontal="left" vertical="center"/>
    </xf>
    <xf numFmtId="0" fontId="0" fillId="0" borderId="1" xfId="0" applyBorder="1" applyAlignment="1">
      <alignment horizontal="left" vertical="center"/>
    </xf>
    <xf numFmtId="0" fontId="2" fillId="10" borderId="6" xfId="0" applyFont="1" applyFill="1" applyBorder="1" applyAlignment="1">
      <alignment horizontal="left" vertical="center" wrapText="1"/>
    </xf>
    <xf numFmtId="0" fontId="0" fillId="0" borderId="31" xfId="0" applyBorder="1" applyAlignment="1">
      <alignment horizontal="left" vertical="center" wrapText="1"/>
    </xf>
    <xf numFmtId="0" fontId="0" fillId="0" borderId="13" xfId="0" applyBorder="1" applyAlignment="1">
      <alignment horizontal="left" vertical="center" wrapText="1"/>
    </xf>
    <xf numFmtId="0" fontId="3" fillId="0" borderId="1" xfId="0" applyFont="1" applyBorder="1" applyAlignment="1">
      <alignment horizontal="left"/>
    </xf>
    <xf numFmtId="0" fontId="3" fillId="0" borderId="1" xfId="0" applyFont="1" applyBorder="1" applyAlignment="1"/>
    <xf numFmtId="0" fontId="2" fillId="11" borderId="6" xfId="0" applyFont="1" applyFill="1" applyBorder="1" applyAlignment="1"/>
    <xf numFmtId="0" fontId="2" fillId="11" borderId="31" xfId="0" applyFont="1" applyFill="1" applyBorder="1" applyAlignment="1"/>
    <xf numFmtId="0" fontId="2" fillId="11" borderId="13" xfId="0" applyFont="1" applyFill="1" applyBorder="1" applyAlignment="1"/>
    <xf numFmtId="0" fontId="2" fillId="0" borderId="6" xfId="0" applyFont="1" applyBorder="1" applyAlignment="1">
      <alignment horizontal="left" vertical="center"/>
    </xf>
    <xf numFmtId="0" fontId="2" fillId="0" borderId="31" xfId="0" applyFont="1" applyBorder="1" applyAlignment="1">
      <alignment horizontal="left" vertical="center"/>
    </xf>
    <xf numFmtId="0" fontId="2" fillId="0" borderId="13" xfId="0" applyFont="1" applyBorder="1" applyAlignment="1">
      <alignment horizontal="left" vertical="center"/>
    </xf>
    <xf numFmtId="0" fontId="2" fillId="15" borderId="6" xfId="0" applyFont="1" applyFill="1" applyBorder="1" applyAlignment="1">
      <alignment horizontal="left" vertical="center"/>
    </xf>
    <xf numFmtId="0" fontId="2" fillId="15" borderId="31" xfId="0" applyFont="1" applyFill="1" applyBorder="1" applyAlignment="1">
      <alignment horizontal="left" vertical="center"/>
    </xf>
    <xf numFmtId="0" fontId="2" fillId="15" borderId="13" xfId="0" applyFont="1" applyFill="1" applyBorder="1" applyAlignment="1">
      <alignment horizontal="left" vertical="center"/>
    </xf>
    <xf numFmtId="0" fontId="3" fillId="3" borderId="9" xfId="0" applyFont="1" applyFill="1" applyBorder="1" applyAlignment="1">
      <alignment horizontal="left"/>
    </xf>
    <xf numFmtId="0" fontId="3" fillId="0" borderId="9" xfId="0" applyFont="1" applyBorder="1" applyAlignment="1"/>
    <xf numFmtId="0" fontId="3" fillId="10" borderId="5" xfId="0" applyFont="1" applyFill="1" applyBorder="1" applyAlignment="1">
      <alignment horizontal="left"/>
    </xf>
    <xf numFmtId="0" fontId="3" fillId="0" borderId="5" xfId="0" applyFont="1" applyBorder="1" applyAlignment="1"/>
    <xf numFmtId="0" fontId="0" fillId="0" borderId="1" xfId="0" applyBorder="1" applyAlignment="1"/>
  </cellXfs>
  <cellStyles count="3">
    <cellStyle name="Normal" xfId="0" builtinId="0"/>
    <cellStyle name="Normal_EP07 - Run at rate - Index E - KA" xfId="1" xr:uid="{00000000-0005-0000-0000-000001000000}"/>
    <cellStyle name="Percent" xfId="2" builtinId="5"/>
  </cellStyles>
  <dxfs count="56">
    <dxf>
      <fill>
        <patternFill>
          <bgColor rgb="FFFFC7CE"/>
        </patternFill>
      </fill>
    </dxf>
    <dxf>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i val="0"/>
        <condense val="0"/>
        <extend val="0"/>
        <color indexed="9"/>
      </font>
      <fill>
        <patternFill>
          <bgColor indexed="10"/>
        </patternFill>
      </fill>
    </dxf>
    <dxf>
      <font>
        <b/>
        <i val="0"/>
        <condense val="0"/>
        <extend val="0"/>
        <color indexed="9"/>
      </font>
      <fill>
        <patternFill>
          <bgColor indexed="6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i val="0"/>
        <condense val="0"/>
        <extend val="0"/>
        <color indexed="9"/>
      </font>
      <fill>
        <patternFill>
          <bgColor indexed="10"/>
        </patternFill>
      </fill>
    </dxf>
    <dxf>
      <font>
        <b/>
        <i val="0"/>
        <condense val="0"/>
        <extend val="0"/>
        <color indexed="9"/>
      </font>
      <fill>
        <patternFill>
          <bgColor indexed="61"/>
        </patternFill>
      </fill>
    </dxf>
    <dxf>
      <fill>
        <patternFill>
          <bgColor rgb="FFFFC7CE"/>
        </patternFill>
      </fill>
    </dxf>
    <dxf>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i val="0"/>
        <condense val="0"/>
        <extend val="0"/>
        <color indexed="9"/>
      </font>
      <fill>
        <patternFill>
          <bgColor indexed="10"/>
        </patternFill>
      </fill>
    </dxf>
    <dxf>
      <font>
        <b/>
        <i val="0"/>
        <condense val="0"/>
        <extend val="0"/>
        <color indexed="9"/>
      </font>
      <fill>
        <patternFill>
          <bgColor indexed="6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i val="0"/>
        <condense val="0"/>
        <extend val="0"/>
        <color indexed="9"/>
      </font>
      <fill>
        <patternFill>
          <bgColor indexed="10"/>
        </patternFill>
      </fill>
    </dxf>
    <dxf>
      <font>
        <b/>
        <i val="0"/>
        <condense val="0"/>
        <extend val="0"/>
        <color indexed="9"/>
      </font>
      <fill>
        <patternFill>
          <bgColor indexed="6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i val="0"/>
        <condense val="0"/>
        <extend val="0"/>
        <color indexed="9"/>
      </font>
      <fill>
        <patternFill>
          <bgColor indexed="10"/>
        </patternFill>
      </fill>
    </dxf>
    <dxf>
      <font>
        <b/>
        <i val="0"/>
        <condense val="0"/>
        <extend val="0"/>
        <color indexed="9"/>
      </font>
      <fill>
        <patternFill>
          <bgColor indexed="6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i val="0"/>
        <condense val="0"/>
        <extend val="0"/>
        <color indexed="9"/>
      </font>
      <fill>
        <patternFill>
          <bgColor indexed="10"/>
        </patternFill>
      </fill>
    </dxf>
    <dxf>
      <font>
        <b/>
        <i val="0"/>
        <condense val="0"/>
        <extend val="0"/>
        <color indexed="9"/>
      </font>
      <fill>
        <patternFill>
          <bgColor indexed="61"/>
        </patternFill>
      </fill>
    </dxf>
    <dxf>
      <fill>
        <patternFill>
          <bgColor rgb="FFFFC7CE"/>
        </patternFill>
      </fill>
    </dxf>
    <dxf>
      <fill>
        <patternFill>
          <bgColor rgb="FF92D050"/>
        </patternFill>
      </fill>
    </dxf>
    <dxf>
      <fill>
        <patternFill>
          <bgColor rgb="FFFFC7CE"/>
        </patternFill>
      </fill>
    </dxf>
    <dxf>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i val="0"/>
        <condense val="0"/>
        <extend val="0"/>
        <color indexed="9"/>
      </font>
      <fill>
        <patternFill>
          <bgColor indexed="10"/>
        </patternFill>
      </fill>
    </dxf>
    <dxf>
      <font>
        <b/>
        <i val="0"/>
        <condense val="0"/>
        <extend val="0"/>
        <color indexed="9"/>
      </font>
      <fill>
        <patternFill>
          <bgColor indexed="6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i val="0"/>
        <condense val="0"/>
        <extend val="0"/>
        <color indexed="9"/>
      </font>
      <fill>
        <patternFill>
          <bgColor indexed="10"/>
        </patternFill>
      </fill>
    </dxf>
    <dxf>
      <font>
        <b/>
        <i val="0"/>
        <condense val="0"/>
        <extend val="0"/>
        <color indexed="9"/>
      </font>
      <fill>
        <patternFill>
          <bgColor indexed="6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85725</xdr:colOff>
      <xdr:row>13</xdr:row>
      <xdr:rowOff>47625</xdr:rowOff>
    </xdr:from>
    <xdr:to>
      <xdr:col>6</xdr:col>
      <xdr:colOff>314325</xdr:colOff>
      <xdr:row>13</xdr:row>
      <xdr:rowOff>295275</xdr:rowOff>
    </xdr:to>
    <xdr:sp macro="" textlink="">
      <xdr:nvSpPr>
        <xdr:cNvPr id="6350" name="Check Box 206" hidden="1">
          <a:extLst>
            <a:ext uri="{63B3BB69-23CF-44E3-9099-C40C66FF867C}">
              <a14:compatExt xmlns:a14="http://schemas.microsoft.com/office/drawing/2010/main" spid="_x0000_s6350"/>
            </a:ext>
            <a:ext uri="{FF2B5EF4-FFF2-40B4-BE49-F238E27FC236}">
              <a16:creationId xmlns:a16="http://schemas.microsoft.com/office/drawing/2014/main" id="{217150C5-F65C-48C1-A57C-1037FBBBE9AD}"/>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xdr:twoCellAnchor editAs="oneCell">
    <xdr:from>
      <xdr:col>6</xdr:col>
      <xdr:colOff>409575</xdr:colOff>
      <xdr:row>13</xdr:row>
      <xdr:rowOff>85725</xdr:rowOff>
    </xdr:from>
    <xdr:to>
      <xdr:col>6</xdr:col>
      <xdr:colOff>952500</xdr:colOff>
      <xdr:row>13</xdr:row>
      <xdr:rowOff>266700</xdr:rowOff>
    </xdr:to>
    <xdr:sp macro="" textlink="">
      <xdr:nvSpPr>
        <xdr:cNvPr id="6351" name="Check Box 207" hidden="1">
          <a:extLst>
            <a:ext uri="{63B3BB69-23CF-44E3-9099-C40C66FF867C}">
              <a14:compatExt xmlns:a14="http://schemas.microsoft.com/office/drawing/2010/main" spid="_x0000_s6351"/>
            </a:ext>
            <a:ext uri="{FF2B5EF4-FFF2-40B4-BE49-F238E27FC236}">
              <a16:creationId xmlns:a16="http://schemas.microsoft.com/office/drawing/2014/main" id="{A875CF32-41B4-46D3-B186-F64E7AF377DB}"/>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xdr:twoCellAnchor editAs="oneCell">
    <xdr:from>
      <xdr:col>4</xdr:col>
      <xdr:colOff>95250</xdr:colOff>
      <xdr:row>14</xdr:row>
      <xdr:rowOff>142875</xdr:rowOff>
    </xdr:from>
    <xdr:to>
      <xdr:col>6</xdr:col>
      <xdr:colOff>323850</xdr:colOff>
      <xdr:row>14</xdr:row>
      <xdr:rowOff>400050</xdr:rowOff>
    </xdr:to>
    <xdr:sp macro="" textlink="">
      <xdr:nvSpPr>
        <xdr:cNvPr id="6353" name="Check Box 209" hidden="1">
          <a:extLst>
            <a:ext uri="{63B3BB69-23CF-44E3-9099-C40C66FF867C}">
              <a14:compatExt xmlns:a14="http://schemas.microsoft.com/office/drawing/2010/main" spid="_x0000_s6353"/>
            </a:ext>
            <a:ext uri="{FF2B5EF4-FFF2-40B4-BE49-F238E27FC236}">
              <a16:creationId xmlns:a16="http://schemas.microsoft.com/office/drawing/2014/main" id="{C3A5055E-3642-4CEE-B3B0-9F2AFB32915A}"/>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xdr:twoCellAnchor editAs="oneCell">
    <xdr:from>
      <xdr:col>6</xdr:col>
      <xdr:colOff>400050</xdr:colOff>
      <xdr:row>14</xdr:row>
      <xdr:rowOff>171450</xdr:rowOff>
    </xdr:from>
    <xdr:to>
      <xdr:col>6</xdr:col>
      <xdr:colOff>942975</xdr:colOff>
      <xdr:row>14</xdr:row>
      <xdr:rowOff>352425</xdr:rowOff>
    </xdr:to>
    <xdr:sp macro="" textlink="">
      <xdr:nvSpPr>
        <xdr:cNvPr id="6355" name="Check Box 211" hidden="1">
          <a:extLst>
            <a:ext uri="{63B3BB69-23CF-44E3-9099-C40C66FF867C}">
              <a14:compatExt xmlns:a14="http://schemas.microsoft.com/office/drawing/2010/main" spid="_x0000_s6355"/>
            </a:ext>
            <a:ext uri="{FF2B5EF4-FFF2-40B4-BE49-F238E27FC236}">
              <a16:creationId xmlns:a16="http://schemas.microsoft.com/office/drawing/2014/main" id="{14D8C69F-86D3-46A3-8F9B-D046FAF3C01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xdr:twoCellAnchor editAs="oneCell">
    <xdr:from>
      <xdr:col>6</xdr:col>
      <xdr:colOff>85725</xdr:colOff>
      <xdr:row>27</xdr:row>
      <xdr:rowOff>419100</xdr:rowOff>
    </xdr:from>
    <xdr:to>
      <xdr:col>6</xdr:col>
      <xdr:colOff>533400</xdr:colOff>
      <xdr:row>27</xdr:row>
      <xdr:rowOff>581025</xdr:rowOff>
    </xdr:to>
    <xdr:sp macro="" textlink="">
      <xdr:nvSpPr>
        <xdr:cNvPr id="6366" name="Check Box 222" hidden="1">
          <a:extLst>
            <a:ext uri="{63B3BB69-23CF-44E3-9099-C40C66FF867C}">
              <a14:compatExt xmlns:a14="http://schemas.microsoft.com/office/drawing/2010/main" spid="_x0000_s6366"/>
            </a:ext>
            <a:ext uri="{FF2B5EF4-FFF2-40B4-BE49-F238E27FC236}">
              <a16:creationId xmlns:a16="http://schemas.microsoft.com/office/drawing/2014/main" id="{1CE9F12F-E130-4FF0-BBA4-673FB72116EF}"/>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xdr:twoCellAnchor editAs="oneCell">
    <xdr:from>
      <xdr:col>6</xdr:col>
      <xdr:colOff>762000</xdr:colOff>
      <xdr:row>27</xdr:row>
      <xdr:rowOff>428625</xdr:rowOff>
    </xdr:from>
    <xdr:to>
      <xdr:col>7</xdr:col>
      <xdr:colOff>114300</xdr:colOff>
      <xdr:row>27</xdr:row>
      <xdr:rowOff>571500</xdr:rowOff>
    </xdr:to>
    <xdr:sp macro="" textlink="">
      <xdr:nvSpPr>
        <xdr:cNvPr id="6367" name="Check Box 223" hidden="1">
          <a:extLst>
            <a:ext uri="{63B3BB69-23CF-44E3-9099-C40C66FF867C}">
              <a14:compatExt xmlns:a14="http://schemas.microsoft.com/office/drawing/2010/main" spid="_x0000_s6367"/>
            </a:ext>
            <a:ext uri="{FF2B5EF4-FFF2-40B4-BE49-F238E27FC236}">
              <a16:creationId xmlns:a16="http://schemas.microsoft.com/office/drawing/2014/main" id="{348F551F-34B3-42A1-98A2-4C1D66E7205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xdr:twoCellAnchor editAs="oneCell">
    <xdr:from>
      <xdr:col>6</xdr:col>
      <xdr:colOff>85725</xdr:colOff>
      <xdr:row>38</xdr:row>
      <xdr:rowOff>419100</xdr:rowOff>
    </xdr:from>
    <xdr:to>
      <xdr:col>6</xdr:col>
      <xdr:colOff>533400</xdr:colOff>
      <xdr:row>38</xdr:row>
      <xdr:rowOff>581025</xdr:rowOff>
    </xdr:to>
    <xdr:sp macro="" textlink="">
      <xdr:nvSpPr>
        <xdr:cNvPr id="6422" name="Check Box 278" hidden="1">
          <a:extLst>
            <a:ext uri="{63B3BB69-23CF-44E3-9099-C40C66FF867C}">
              <a14:compatExt xmlns:a14="http://schemas.microsoft.com/office/drawing/2010/main" spid="_x0000_s6422"/>
            </a:ext>
            <a:ext uri="{FF2B5EF4-FFF2-40B4-BE49-F238E27FC236}">
              <a16:creationId xmlns:a16="http://schemas.microsoft.com/office/drawing/2014/main" id="{A082C70C-C877-4C70-A34F-59D868E0CEC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xdr:twoCellAnchor editAs="oneCell">
    <xdr:from>
      <xdr:col>6</xdr:col>
      <xdr:colOff>762000</xdr:colOff>
      <xdr:row>38</xdr:row>
      <xdr:rowOff>428625</xdr:rowOff>
    </xdr:from>
    <xdr:to>
      <xdr:col>7</xdr:col>
      <xdr:colOff>114300</xdr:colOff>
      <xdr:row>38</xdr:row>
      <xdr:rowOff>571500</xdr:rowOff>
    </xdr:to>
    <xdr:sp macro="" textlink="">
      <xdr:nvSpPr>
        <xdr:cNvPr id="6423" name="Check Box 279" hidden="1">
          <a:extLst>
            <a:ext uri="{63B3BB69-23CF-44E3-9099-C40C66FF867C}">
              <a14:compatExt xmlns:a14="http://schemas.microsoft.com/office/drawing/2010/main" spid="_x0000_s6423"/>
            </a:ext>
            <a:ext uri="{FF2B5EF4-FFF2-40B4-BE49-F238E27FC236}">
              <a16:creationId xmlns:a16="http://schemas.microsoft.com/office/drawing/2014/main" id="{B988BF0D-77C8-429E-B8FB-0CFB2DFE1D7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xdr:twoCellAnchor editAs="oneCell">
    <xdr:from>
      <xdr:col>6</xdr:col>
      <xdr:colOff>85725</xdr:colOff>
      <xdr:row>49</xdr:row>
      <xdr:rowOff>419100</xdr:rowOff>
    </xdr:from>
    <xdr:to>
      <xdr:col>6</xdr:col>
      <xdr:colOff>533400</xdr:colOff>
      <xdr:row>49</xdr:row>
      <xdr:rowOff>581025</xdr:rowOff>
    </xdr:to>
    <xdr:sp macro="" textlink="">
      <xdr:nvSpPr>
        <xdr:cNvPr id="6424" name="Check Box 280" hidden="1">
          <a:extLst>
            <a:ext uri="{63B3BB69-23CF-44E3-9099-C40C66FF867C}">
              <a14:compatExt xmlns:a14="http://schemas.microsoft.com/office/drawing/2010/main" spid="_x0000_s6424"/>
            </a:ext>
            <a:ext uri="{FF2B5EF4-FFF2-40B4-BE49-F238E27FC236}">
              <a16:creationId xmlns:a16="http://schemas.microsoft.com/office/drawing/2014/main" id="{51AA2724-62C7-4767-9B6F-1375439379D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xdr:twoCellAnchor editAs="oneCell">
    <xdr:from>
      <xdr:col>6</xdr:col>
      <xdr:colOff>762000</xdr:colOff>
      <xdr:row>49</xdr:row>
      <xdr:rowOff>428625</xdr:rowOff>
    </xdr:from>
    <xdr:to>
      <xdr:col>7</xdr:col>
      <xdr:colOff>114300</xdr:colOff>
      <xdr:row>49</xdr:row>
      <xdr:rowOff>571500</xdr:rowOff>
    </xdr:to>
    <xdr:sp macro="" textlink="">
      <xdr:nvSpPr>
        <xdr:cNvPr id="6425" name="Check Box 281" hidden="1">
          <a:extLst>
            <a:ext uri="{63B3BB69-23CF-44E3-9099-C40C66FF867C}">
              <a14:compatExt xmlns:a14="http://schemas.microsoft.com/office/drawing/2010/main" spid="_x0000_s6425"/>
            </a:ext>
            <a:ext uri="{FF2B5EF4-FFF2-40B4-BE49-F238E27FC236}">
              <a16:creationId xmlns:a16="http://schemas.microsoft.com/office/drawing/2014/main" id="{F63AACBB-B822-429F-913E-83E2DF59D97B}"/>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xdr:twoCellAnchor editAs="oneCell">
    <xdr:from>
      <xdr:col>6</xdr:col>
      <xdr:colOff>85725</xdr:colOff>
      <xdr:row>60</xdr:row>
      <xdr:rowOff>419100</xdr:rowOff>
    </xdr:from>
    <xdr:to>
      <xdr:col>6</xdr:col>
      <xdr:colOff>533400</xdr:colOff>
      <xdr:row>60</xdr:row>
      <xdr:rowOff>581025</xdr:rowOff>
    </xdr:to>
    <xdr:sp macro="" textlink="">
      <xdr:nvSpPr>
        <xdr:cNvPr id="6426" name="Check Box 282" hidden="1">
          <a:extLst>
            <a:ext uri="{63B3BB69-23CF-44E3-9099-C40C66FF867C}">
              <a14:compatExt xmlns:a14="http://schemas.microsoft.com/office/drawing/2010/main" spid="_x0000_s6426"/>
            </a:ext>
            <a:ext uri="{FF2B5EF4-FFF2-40B4-BE49-F238E27FC236}">
              <a16:creationId xmlns:a16="http://schemas.microsoft.com/office/drawing/2014/main" id="{6FB39852-398D-4EBC-A21F-5F454BCD93C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xdr:twoCellAnchor editAs="oneCell">
    <xdr:from>
      <xdr:col>6</xdr:col>
      <xdr:colOff>762000</xdr:colOff>
      <xdr:row>60</xdr:row>
      <xdr:rowOff>428625</xdr:rowOff>
    </xdr:from>
    <xdr:to>
      <xdr:col>7</xdr:col>
      <xdr:colOff>114300</xdr:colOff>
      <xdr:row>60</xdr:row>
      <xdr:rowOff>571500</xdr:rowOff>
    </xdr:to>
    <xdr:sp macro="" textlink="">
      <xdr:nvSpPr>
        <xdr:cNvPr id="6427" name="Check Box 283" hidden="1">
          <a:extLst>
            <a:ext uri="{63B3BB69-23CF-44E3-9099-C40C66FF867C}">
              <a14:compatExt xmlns:a14="http://schemas.microsoft.com/office/drawing/2010/main" spid="_x0000_s6427"/>
            </a:ext>
            <a:ext uri="{FF2B5EF4-FFF2-40B4-BE49-F238E27FC236}">
              <a16:creationId xmlns:a16="http://schemas.microsoft.com/office/drawing/2014/main" id="{E61034F2-B21B-4511-8C14-61A70B2B076E}"/>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xdr:twoCellAnchor editAs="oneCell">
    <xdr:from>
      <xdr:col>6</xdr:col>
      <xdr:colOff>85725</xdr:colOff>
      <xdr:row>71</xdr:row>
      <xdr:rowOff>419100</xdr:rowOff>
    </xdr:from>
    <xdr:to>
      <xdr:col>6</xdr:col>
      <xdr:colOff>533400</xdr:colOff>
      <xdr:row>71</xdr:row>
      <xdr:rowOff>581025</xdr:rowOff>
    </xdr:to>
    <xdr:sp macro="" textlink="">
      <xdr:nvSpPr>
        <xdr:cNvPr id="6428" name="Check Box 284" hidden="1">
          <a:extLst>
            <a:ext uri="{63B3BB69-23CF-44E3-9099-C40C66FF867C}">
              <a14:compatExt xmlns:a14="http://schemas.microsoft.com/office/drawing/2010/main" spid="_x0000_s6428"/>
            </a:ext>
            <a:ext uri="{FF2B5EF4-FFF2-40B4-BE49-F238E27FC236}">
              <a16:creationId xmlns:a16="http://schemas.microsoft.com/office/drawing/2014/main" id="{7FA07005-C518-48C8-AB64-54D695B1E2F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xdr:twoCellAnchor editAs="oneCell">
    <xdr:from>
      <xdr:col>6</xdr:col>
      <xdr:colOff>762000</xdr:colOff>
      <xdr:row>71</xdr:row>
      <xdr:rowOff>428625</xdr:rowOff>
    </xdr:from>
    <xdr:to>
      <xdr:col>7</xdr:col>
      <xdr:colOff>114300</xdr:colOff>
      <xdr:row>71</xdr:row>
      <xdr:rowOff>571500</xdr:rowOff>
    </xdr:to>
    <xdr:sp macro="" textlink="">
      <xdr:nvSpPr>
        <xdr:cNvPr id="6429" name="Check Box 285" hidden="1">
          <a:extLst>
            <a:ext uri="{63B3BB69-23CF-44E3-9099-C40C66FF867C}">
              <a14:compatExt xmlns:a14="http://schemas.microsoft.com/office/drawing/2010/main" spid="_x0000_s6429"/>
            </a:ext>
            <a:ext uri="{FF2B5EF4-FFF2-40B4-BE49-F238E27FC236}">
              <a16:creationId xmlns:a16="http://schemas.microsoft.com/office/drawing/2014/main" id="{C5B39A95-3093-44A8-9A02-067C0808477D}"/>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xdr:twoCellAnchor editAs="oneCell">
    <xdr:from>
      <xdr:col>6</xdr:col>
      <xdr:colOff>85725</xdr:colOff>
      <xdr:row>82</xdr:row>
      <xdr:rowOff>419100</xdr:rowOff>
    </xdr:from>
    <xdr:to>
      <xdr:col>6</xdr:col>
      <xdr:colOff>533400</xdr:colOff>
      <xdr:row>82</xdr:row>
      <xdr:rowOff>581025</xdr:rowOff>
    </xdr:to>
    <xdr:sp macro="" textlink="">
      <xdr:nvSpPr>
        <xdr:cNvPr id="6430" name="Check Box 286" hidden="1">
          <a:extLst>
            <a:ext uri="{63B3BB69-23CF-44E3-9099-C40C66FF867C}">
              <a14:compatExt xmlns:a14="http://schemas.microsoft.com/office/drawing/2010/main" spid="_x0000_s6430"/>
            </a:ext>
            <a:ext uri="{FF2B5EF4-FFF2-40B4-BE49-F238E27FC236}">
              <a16:creationId xmlns:a16="http://schemas.microsoft.com/office/drawing/2014/main" id="{F42A989D-0E70-4857-92FB-A00B6E41471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xdr:twoCellAnchor editAs="oneCell">
    <xdr:from>
      <xdr:col>6</xdr:col>
      <xdr:colOff>762000</xdr:colOff>
      <xdr:row>82</xdr:row>
      <xdr:rowOff>428625</xdr:rowOff>
    </xdr:from>
    <xdr:to>
      <xdr:col>7</xdr:col>
      <xdr:colOff>114300</xdr:colOff>
      <xdr:row>82</xdr:row>
      <xdr:rowOff>571500</xdr:rowOff>
    </xdr:to>
    <xdr:sp macro="" textlink="">
      <xdr:nvSpPr>
        <xdr:cNvPr id="6431" name="Check Box 287" hidden="1">
          <a:extLst>
            <a:ext uri="{63B3BB69-23CF-44E3-9099-C40C66FF867C}">
              <a14:compatExt xmlns:a14="http://schemas.microsoft.com/office/drawing/2010/main" spid="_x0000_s6431"/>
            </a:ext>
            <a:ext uri="{FF2B5EF4-FFF2-40B4-BE49-F238E27FC236}">
              <a16:creationId xmlns:a16="http://schemas.microsoft.com/office/drawing/2014/main" id="{B4CA4F34-C833-45C4-9D46-371DDD9B483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85725</xdr:colOff>
      <xdr:row>32</xdr:row>
      <xdr:rowOff>457200</xdr:rowOff>
    </xdr:from>
    <xdr:to>
      <xdr:col>7</xdr:col>
      <xdr:colOff>533400</xdr:colOff>
      <xdr:row>32</xdr:row>
      <xdr:rowOff>619125</xdr:rowOff>
    </xdr:to>
    <xdr:sp macro="" textlink="">
      <xdr:nvSpPr>
        <xdr:cNvPr id="8271" name="Check Box 79" hidden="1">
          <a:extLst>
            <a:ext uri="{63B3BB69-23CF-44E3-9099-C40C66FF867C}">
              <a14:compatExt xmlns:a14="http://schemas.microsoft.com/office/drawing/2010/main" spid="_x0000_s8271"/>
            </a:ext>
            <a:ext uri="{FF2B5EF4-FFF2-40B4-BE49-F238E27FC236}">
              <a16:creationId xmlns:a16="http://schemas.microsoft.com/office/drawing/2014/main" id="{12CDD8ED-D606-47AB-A38A-5445551890DD}"/>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xdr:twoCellAnchor editAs="oneCell">
    <xdr:from>
      <xdr:col>7</xdr:col>
      <xdr:colOff>742950</xdr:colOff>
      <xdr:row>32</xdr:row>
      <xdr:rowOff>457200</xdr:rowOff>
    </xdr:from>
    <xdr:to>
      <xdr:col>8</xdr:col>
      <xdr:colOff>85725</xdr:colOff>
      <xdr:row>32</xdr:row>
      <xdr:rowOff>600075</xdr:rowOff>
    </xdr:to>
    <xdr:sp macro="" textlink="">
      <xdr:nvSpPr>
        <xdr:cNvPr id="8272" name="Check Box 80" hidden="1">
          <a:extLst>
            <a:ext uri="{63B3BB69-23CF-44E3-9099-C40C66FF867C}">
              <a14:compatExt xmlns:a14="http://schemas.microsoft.com/office/drawing/2010/main" spid="_x0000_s8272"/>
            </a:ext>
            <a:ext uri="{FF2B5EF4-FFF2-40B4-BE49-F238E27FC236}">
              <a16:creationId xmlns:a16="http://schemas.microsoft.com/office/drawing/2014/main" id="{CCCEFD6F-4BC6-4BC9-8A36-4D19ECC9D4EA}"/>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xdr:twoCellAnchor editAs="oneCell">
    <xdr:from>
      <xdr:col>7</xdr:col>
      <xdr:colOff>76200</xdr:colOff>
      <xdr:row>43</xdr:row>
      <xdr:rowOff>457200</xdr:rowOff>
    </xdr:from>
    <xdr:to>
      <xdr:col>7</xdr:col>
      <xdr:colOff>523875</xdr:colOff>
      <xdr:row>43</xdr:row>
      <xdr:rowOff>619125</xdr:rowOff>
    </xdr:to>
    <xdr:sp macro="" textlink="">
      <xdr:nvSpPr>
        <xdr:cNvPr id="8277" name="Check Box 85" hidden="1">
          <a:extLst>
            <a:ext uri="{63B3BB69-23CF-44E3-9099-C40C66FF867C}">
              <a14:compatExt xmlns:a14="http://schemas.microsoft.com/office/drawing/2010/main" spid="_x0000_s8277"/>
            </a:ext>
            <a:ext uri="{FF2B5EF4-FFF2-40B4-BE49-F238E27FC236}">
              <a16:creationId xmlns:a16="http://schemas.microsoft.com/office/drawing/2014/main" id="{1A531E23-3723-41D3-8FB5-04A5F5407AE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xdr:twoCellAnchor editAs="oneCell">
    <xdr:from>
      <xdr:col>7</xdr:col>
      <xdr:colOff>752475</xdr:colOff>
      <xdr:row>43</xdr:row>
      <xdr:rowOff>476250</xdr:rowOff>
    </xdr:from>
    <xdr:to>
      <xdr:col>8</xdr:col>
      <xdr:colOff>104775</xdr:colOff>
      <xdr:row>43</xdr:row>
      <xdr:rowOff>628650</xdr:rowOff>
    </xdr:to>
    <xdr:sp macro="" textlink="">
      <xdr:nvSpPr>
        <xdr:cNvPr id="8278" name="Check Box 86" hidden="1">
          <a:extLst>
            <a:ext uri="{63B3BB69-23CF-44E3-9099-C40C66FF867C}">
              <a14:compatExt xmlns:a14="http://schemas.microsoft.com/office/drawing/2010/main" spid="_x0000_s8278"/>
            </a:ext>
            <a:ext uri="{FF2B5EF4-FFF2-40B4-BE49-F238E27FC236}">
              <a16:creationId xmlns:a16="http://schemas.microsoft.com/office/drawing/2014/main" id="{3E4A45A3-F894-4245-9B9B-1448FCB54E7D}"/>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xdr:twoCellAnchor editAs="oneCell">
    <xdr:from>
      <xdr:col>7</xdr:col>
      <xdr:colOff>19050</xdr:colOff>
      <xdr:row>18</xdr:row>
      <xdr:rowOff>161925</xdr:rowOff>
    </xdr:from>
    <xdr:to>
      <xdr:col>7</xdr:col>
      <xdr:colOff>561975</xdr:colOff>
      <xdr:row>18</xdr:row>
      <xdr:rowOff>342900</xdr:rowOff>
    </xdr:to>
    <xdr:sp macro="" textlink="">
      <xdr:nvSpPr>
        <xdr:cNvPr id="8289" name="Check Box 97" hidden="1">
          <a:extLst>
            <a:ext uri="{63B3BB69-23CF-44E3-9099-C40C66FF867C}">
              <a14:compatExt xmlns:a14="http://schemas.microsoft.com/office/drawing/2010/main" spid="_x0000_s8289"/>
            </a:ext>
            <a:ext uri="{FF2B5EF4-FFF2-40B4-BE49-F238E27FC236}">
              <a16:creationId xmlns:a16="http://schemas.microsoft.com/office/drawing/2014/main" id="{582A8D46-2516-420E-96DE-226484612FA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xdr:twoCellAnchor editAs="oneCell">
    <xdr:from>
      <xdr:col>7</xdr:col>
      <xdr:colOff>19050</xdr:colOff>
      <xdr:row>19</xdr:row>
      <xdr:rowOff>219075</xdr:rowOff>
    </xdr:from>
    <xdr:to>
      <xdr:col>7</xdr:col>
      <xdr:colOff>561975</xdr:colOff>
      <xdr:row>19</xdr:row>
      <xdr:rowOff>400050</xdr:rowOff>
    </xdr:to>
    <xdr:sp macro="" textlink="">
      <xdr:nvSpPr>
        <xdr:cNvPr id="8292" name="Check Box 100" hidden="1">
          <a:extLst>
            <a:ext uri="{63B3BB69-23CF-44E3-9099-C40C66FF867C}">
              <a14:compatExt xmlns:a14="http://schemas.microsoft.com/office/drawing/2010/main" spid="_x0000_s8292"/>
            </a:ext>
            <a:ext uri="{FF2B5EF4-FFF2-40B4-BE49-F238E27FC236}">
              <a16:creationId xmlns:a16="http://schemas.microsoft.com/office/drawing/2014/main" id="{EB8CA7B6-B626-4D83-AA9F-9EDBCA29FBDC}"/>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xdr:twoCellAnchor editAs="oneCell">
    <xdr:from>
      <xdr:col>4</xdr:col>
      <xdr:colOff>104775</xdr:colOff>
      <xdr:row>18</xdr:row>
      <xdr:rowOff>142875</xdr:rowOff>
    </xdr:from>
    <xdr:to>
      <xdr:col>6</xdr:col>
      <xdr:colOff>171450</xdr:colOff>
      <xdr:row>18</xdr:row>
      <xdr:rowOff>400050</xdr:rowOff>
    </xdr:to>
    <xdr:sp macro="" textlink="">
      <xdr:nvSpPr>
        <xdr:cNvPr id="8296" name="Check Box 104" hidden="1">
          <a:extLst>
            <a:ext uri="{63B3BB69-23CF-44E3-9099-C40C66FF867C}">
              <a14:compatExt xmlns:a14="http://schemas.microsoft.com/office/drawing/2010/main" spid="_x0000_s8296"/>
            </a:ext>
            <a:ext uri="{FF2B5EF4-FFF2-40B4-BE49-F238E27FC236}">
              <a16:creationId xmlns:a16="http://schemas.microsoft.com/office/drawing/2014/main" id="{9929620A-A2B0-4F57-A80D-070EC495193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xdr:twoCellAnchor editAs="oneCell">
    <xdr:from>
      <xdr:col>4</xdr:col>
      <xdr:colOff>104775</xdr:colOff>
      <xdr:row>19</xdr:row>
      <xdr:rowOff>161925</xdr:rowOff>
    </xdr:from>
    <xdr:to>
      <xdr:col>6</xdr:col>
      <xdr:colOff>171450</xdr:colOff>
      <xdr:row>19</xdr:row>
      <xdr:rowOff>419100</xdr:rowOff>
    </xdr:to>
    <xdr:sp macro="" textlink="">
      <xdr:nvSpPr>
        <xdr:cNvPr id="8302" name="Check Box 110" hidden="1">
          <a:extLst>
            <a:ext uri="{63B3BB69-23CF-44E3-9099-C40C66FF867C}">
              <a14:compatExt xmlns:a14="http://schemas.microsoft.com/office/drawing/2010/main" spid="_x0000_s8302"/>
            </a:ext>
            <a:ext uri="{FF2B5EF4-FFF2-40B4-BE49-F238E27FC236}">
              <a16:creationId xmlns:a16="http://schemas.microsoft.com/office/drawing/2014/main" id="{EAF92912-D6AA-4AC9-B271-B0268077E17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00"/>
  <sheetViews>
    <sheetView tabSelected="1" zoomScaleNormal="100" workbookViewId="0">
      <selection activeCell="B18" sqref="B18:J18"/>
    </sheetView>
  </sheetViews>
  <sheetFormatPr defaultColWidth="8.85546875" defaultRowHeight="12.75"/>
  <cols>
    <col min="1" max="1" width="1.28515625" style="86" customWidth="1"/>
    <col min="2" max="2" width="29.7109375" style="86" customWidth="1"/>
    <col min="3" max="3" width="10.42578125" style="86" customWidth="1"/>
    <col min="4" max="4" width="4.7109375" style="86" customWidth="1"/>
    <col min="5" max="5" width="4.5703125" style="86" customWidth="1"/>
    <col min="6" max="6" width="2.28515625" style="86" customWidth="1"/>
    <col min="7" max="7" width="17.42578125" style="86" customWidth="1"/>
    <col min="8" max="8" width="5.7109375" style="86" customWidth="1"/>
    <col min="9" max="9" width="14.42578125" style="86" bestFit="1" customWidth="1"/>
    <col min="10" max="10" width="43.28515625" style="86" customWidth="1"/>
    <col min="11" max="11" width="68.28515625" style="86" customWidth="1"/>
    <col min="12" max="12" width="2.7109375" style="86" customWidth="1"/>
    <col min="13" max="16384" width="8.85546875" style="86"/>
  </cols>
  <sheetData>
    <row r="1" spans="1:12" ht="3" customHeight="1">
      <c r="A1" s="85"/>
      <c r="B1" s="85"/>
      <c r="C1" s="85"/>
      <c r="D1" s="85"/>
      <c r="E1" s="85"/>
      <c r="F1" s="85"/>
      <c r="G1" s="85"/>
      <c r="H1" s="85"/>
      <c r="I1" s="87"/>
      <c r="J1" s="88"/>
      <c r="K1" s="85"/>
      <c r="L1" s="85"/>
    </row>
    <row r="2" spans="1:12" ht="2.25" customHeight="1">
      <c r="A2" s="85"/>
      <c r="B2" s="85"/>
      <c r="C2" s="85"/>
      <c r="D2" s="85"/>
      <c r="E2" s="85"/>
      <c r="F2" s="85"/>
      <c r="G2" s="85"/>
      <c r="H2" s="85"/>
      <c r="I2" s="87"/>
      <c r="J2" s="85"/>
      <c r="K2" s="85"/>
      <c r="L2" s="85"/>
    </row>
    <row r="3" spans="1:12">
      <c r="A3" s="85"/>
      <c r="B3" s="89" t="s">
        <v>0</v>
      </c>
      <c r="C3" s="216" t="s">
        <v>1</v>
      </c>
      <c r="D3" s="216"/>
      <c r="E3" s="216"/>
      <c r="F3" s="216"/>
      <c r="G3" s="219" t="s">
        <v>2</v>
      </c>
      <c r="H3" s="220"/>
      <c r="I3" s="219" t="s">
        <v>3</v>
      </c>
      <c r="J3" s="220"/>
      <c r="K3" s="89" t="s">
        <v>4</v>
      </c>
      <c r="L3" s="85"/>
    </row>
    <row r="4" spans="1:12">
      <c r="A4" s="85"/>
      <c r="B4" s="90"/>
      <c r="C4" s="223"/>
      <c r="D4" s="223"/>
      <c r="E4" s="223"/>
      <c r="F4" s="223"/>
      <c r="G4" s="217"/>
      <c r="H4" s="218"/>
      <c r="I4" s="217"/>
      <c r="J4" s="218"/>
      <c r="K4" s="90"/>
      <c r="L4" s="85"/>
    </row>
    <row r="5" spans="1:12">
      <c r="A5" s="85"/>
      <c r="B5" s="91"/>
      <c r="C5" s="219" t="s">
        <v>5</v>
      </c>
      <c r="D5" s="224"/>
      <c r="E5" s="224"/>
      <c r="F5" s="220"/>
      <c r="G5" s="219" t="s">
        <v>6</v>
      </c>
      <c r="H5" s="220"/>
      <c r="I5" s="219" t="s">
        <v>7</v>
      </c>
      <c r="J5" s="220"/>
      <c r="K5" s="89" t="s">
        <v>8</v>
      </c>
      <c r="L5" s="85"/>
    </row>
    <row r="6" spans="1:12">
      <c r="A6" s="85"/>
      <c r="B6" s="91"/>
      <c r="C6" s="217"/>
      <c r="D6" s="229"/>
      <c r="E6" s="229"/>
      <c r="F6" s="218"/>
      <c r="G6" s="217"/>
      <c r="H6" s="218"/>
      <c r="I6" s="217"/>
      <c r="J6" s="218"/>
      <c r="K6" s="90"/>
      <c r="L6" s="85"/>
    </row>
    <row r="7" spans="1:12" ht="6" customHeight="1">
      <c r="A7" s="85"/>
      <c r="B7" s="92"/>
      <c r="C7" s="93"/>
      <c r="D7" s="93"/>
      <c r="E7" s="93"/>
      <c r="F7" s="93"/>
      <c r="G7" s="93"/>
      <c r="H7" s="93"/>
      <c r="I7" s="93"/>
      <c r="J7" s="93"/>
      <c r="K7" s="93"/>
      <c r="L7" s="85"/>
    </row>
    <row r="8" spans="1:12" ht="20.25">
      <c r="A8" s="85"/>
      <c r="B8" s="210" t="s">
        <v>9</v>
      </c>
      <c r="C8" s="211"/>
      <c r="D8" s="211"/>
      <c r="E8" s="211"/>
      <c r="F8" s="211"/>
      <c r="G8" s="211"/>
      <c r="H8" s="211"/>
      <c r="I8" s="211"/>
      <c r="J8" s="211"/>
      <c r="K8" s="94"/>
      <c r="L8" s="85"/>
    </row>
    <row r="9" spans="1:12" ht="21" customHeight="1">
      <c r="A9" s="85"/>
      <c r="B9" s="95" t="s">
        <v>10</v>
      </c>
      <c r="C9" s="164">
        <f>IF(I81&gt;0,I81,IF(I70&gt;0,I70,IF(I59&gt;0,I59,IF(I48&gt;0,I48,IF(I37&gt;0,I37,I26)))))</f>
        <v>0</v>
      </c>
      <c r="D9" s="96" t="s">
        <v>11</v>
      </c>
      <c r="E9" s="97"/>
      <c r="F9" s="98"/>
      <c r="G9" s="225" t="s">
        <v>12</v>
      </c>
      <c r="H9" s="226"/>
      <c r="I9" s="164">
        <f>SUM(I22:I25,I33:I36,I44:I47,I55:I58,I66:I69,I77:I80)</f>
        <v>0</v>
      </c>
      <c r="J9" s="99" t="s">
        <v>11</v>
      </c>
      <c r="K9" s="94"/>
      <c r="L9" s="85"/>
    </row>
    <row r="10" spans="1:12" ht="25.5" customHeight="1">
      <c r="A10" s="85"/>
      <c r="B10" s="168" t="s">
        <v>13</v>
      </c>
      <c r="C10" s="165">
        <f>I21+I32+I43+I54+I65+I76</f>
        <v>0</v>
      </c>
      <c r="D10" s="100" t="s">
        <v>11</v>
      </c>
      <c r="E10" s="98"/>
      <c r="F10" s="98"/>
      <c r="G10" s="227" t="s">
        <v>14</v>
      </c>
      <c r="H10" s="228"/>
      <c r="I10" s="169">
        <f>IF(C9&gt;0,I9/(C9+C10+I9),0)</f>
        <v>0</v>
      </c>
      <c r="J10" s="100"/>
      <c r="K10" s="94"/>
      <c r="L10" s="85"/>
    </row>
    <row r="11" spans="1:12" ht="17.45" customHeight="1">
      <c r="A11" s="85"/>
      <c r="B11" s="101" t="s">
        <v>15</v>
      </c>
      <c r="C11" s="169" t="e">
        <f>(C9+C10)/(C9+I9+C10)</f>
        <v>#DIV/0!</v>
      </c>
      <c r="D11" s="100"/>
      <c r="E11" s="98"/>
      <c r="F11" s="98"/>
      <c r="G11" s="227" t="s">
        <v>16</v>
      </c>
      <c r="H11" s="228"/>
      <c r="I11" s="221">
        <f>IF(C9=0,0,((D27-D25)+(D38-D36)+(D49-D47)+(D60-D58)+(D71-D69)+(D82-D80))/(D25+D36+D47+D58+D69+D80))</f>
        <v>0</v>
      </c>
      <c r="J11" s="199" t="s">
        <v>17</v>
      </c>
      <c r="K11" s="94"/>
      <c r="L11" s="85"/>
    </row>
    <row r="12" spans="1:12" ht="6" customHeight="1">
      <c r="A12" s="85"/>
      <c r="B12" s="102"/>
      <c r="C12" s="103"/>
      <c r="D12" s="98"/>
      <c r="E12" s="98"/>
      <c r="F12" s="98"/>
      <c r="G12" s="231"/>
      <c r="H12" s="228"/>
      <c r="I12" s="222"/>
      <c r="J12" s="200"/>
      <c r="K12" s="94"/>
      <c r="L12" s="85"/>
    </row>
    <row r="13" spans="1:12" ht="20.45" customHeight="1">
      <c r="A13" s="85"/>
      <c r="B13" s="212" t="s">
        <v>18</v>
      </c>
      <c r="C13" s="212"/>
      <c r="D13" s="212"/>
      <c r="E13" s="212"/>
      <c r="F13" s="212"/>
      <c r="G13" s="212"/>
      <c r="H13" s="212"/>
      <c r="I13" s="212"/>
      <c r="J13" s="213"/>
      <c r="K13" s="100"/>
      <c r="L13" s="85"/>
    </row>
    <row r="14" spans="1:12" ht="31.15" customHeight="1">
      <c r="A14" s="85"/>
      <c r="B14" s="176" t="s">
        <v>19</v>
      </c>
      <c r="C14" s="214"/>
      <c r="D14" s="214"/>
      <c r="E14" s="194"/>
      <c r="F14" s="195"/>
      <c r="G14" s="170"/>
      <c r="H14" s="104"/>
      <c r="I14" s="105" t="s">
        <v>20</v>
      </c>
      <c r="J14" s="190"/>
      <c r="K14" s="191"/>
      <c r="L14" s="85"/>
    </row>
    <row r="15" spans="1:12" ht="41.45" customHeight="1">
      <c r="A15" s="85"/>
      <c r="B15" s="176" t="s">
        <v>21</v>
      </c>
      <c r="C15" s="177"/>
      <c r="D15" s="177"/>
      <c r="E15" s="194"/>
      <c r="F15" s="195"/>
      <c r="G15" s="170"/>
      <c r="H15" s="104"/>
      <c r="I15" s="105" t="s">
        <v>20</v>
      </c>
      <c r="J15" s="190"/>
      <c r="K15" s="191"/>
      <c r="L15" s="85"/>
    </row>
    <row r="16" spans="1:12" ht="21" customHeight="1">
      <c r="A16" s="85"/>
      <c r="B16" s="106" t="s">
        <v>22</v>
      </c>
      <c r="C16" s="192"/>
      <c r="D16" s="193"/>
      <c r="E16" s="193"/>
      <c r="F16" s="193"/>
      <c r="G16" s="193"/>
      <c r="H16" s="193"/>
      <c r="I16" s="193"/>
      <c r="J16" s="193"/>
      <c r="K16" s="193"/>
      <c r="L16" s="85"/>
    </row>
    <row r="17" spans="1:12" ht="6.6" customHeight="1" thickBot="1">
      <c r="A17" s="85"/>
      <c r="B17" s="107"/>
      <c r="C17" s="108"/>
      <c r="D17" s="109"/>
      <c r="E17" s="109"/>
      <c r="F17" s="109"/>
      <c r="G17" s="109"/>
      <c r="H17" s="109"/>
      <c r="I17" s="109"/>
      <c r="J17" s="109"/>
      <c r="K17" s="110"/>
      <c r="L17" s="85"/>
    </row>
    <row r="18" spans="1:12" ht="19.5" customHeight="1" thickBot="1">
      <c r="A18" s="85"/>
      <c r="B18" s="188" t="s">
        <v>23</v>
      </c>
      <c r="C18" s="189"/>
      <c r="D18" s="189"/>
      <c r="E18" s="189"/>
      <c r="F18" s="189"/>
      <c r="G18" s="189"/>
      <c r="H18" s="189"/>
      <c r="I18" s="189"/>
      <c r="J18" s="189"/>
      <c r="K18" s="89"/>
      <c r="L18" s="85"/>
    </row>
    <row r="19" spans="1:12" ht="18">
      <c r="A19" s="85"/>
      <c r="B19" s="111" t="s">
        <v>24</v>
      </c>
      <c r="C19" s="201"/>
      <c r="D19" s="202"/>
      <c r="E19" s="202"/>
      <c r="F19" s="202"/>
      <c r="G19" s="202"/>
      <c r="H19" s="202"/>
      <c r="I19" s="202"/>
      <c r="J19" s="202"/>
      <c r="K19" s="203"/>
      <c r="L19" s="85"/>
    </row>
    <row r="20" spans="1:12" ht="36.6" customHeight="1">
      <c r="A20" s="85"/>
      <c r="B20" s="112" t="s">
        <v>25</v>
      </c>
      <c r="C20" s="113" t="s">
        <v>26</v>
      </c>
      <c r="D20" s="84"/>
      <c r="E20" s="84"/>
      <c r="F20" s="114"/>
      <c r="G20" s="115" t="s">
        <v>27</v>
      </c>
      <c r="H20" s="116"/>
      <c r="I20" s="117"/>
      <c r="J20" s="118" t="s">
        <v>28</v>
      </c>
      <c r="K20" s="119" t="s">
        <v>29</v>
      </c>
      <c r="L20" s="85"/>
    </row>
    <row r="21" spans="1:12" ht="33.75">
      <c r="A21" s="85"/>
      <c r="B21" s="120" t="s">
        <v>30</v>
      </c>
      <c r="C21" s="121" t="s">
        <v>26</v>
      </c>
      <c r="D21" s="84"/>
      <c r="E21" s="84"/>
      <c r="F21" s="114"/>
      <c r="G21" s="122" t="s">
        <v>31</v>
      </c>
      <c r="H21" s="123" t="s">
        <v>11</v>
      </c>
      <c r="I21" s="124"/>
      <c r="J21" s="125"/>
      <c r="K21" s="126"/>
      <c r="L21" s="85"/>
    </row>
    <row r="22" spans="1:12" ht="16.899999999999999" customHeight="1">
      <c r="A22" s="85"/>
      <c r="B22" s="120" t="s">
        <v>32</v>
      </c>
      <c r="C22" s="121" t="s">
        <v>33</v>
      </c>
      <c r="D22" s="230">
        <f>((D21*60)+E21)-((D20*60)+E20)</f>
        <v>0</v>
      </c>
      <c r="E22" s="198"/>
      <c r="F22" s="114"/>
      <c r="G22" s="127" t="s">
        <v>34</v>
      </c>
      <c r="H22" s="128" t="s">
        <v>11</v>
      </c>
      <c r="I22" s="124"/>
      <c r="J22" s="125"/>
      <c r="K22" s="126"/>
      <c r="L22" s="85"/>
    </row>
    <row r="23" spans="1:12" ht="16.899999999999999" customHeight="1">
      <c r="A23" s="85"/>
      <c r="B23" s="120" t="s">
        <v>35</v>
      </c>
      <c r="C23" s="121" t="s">
        <v>33</v>
      </c>
      <c r="D23" s="206"/>
      <c r="E23" s="207"/>
      <c r="F23" s="114"/>
      <c r="G23" s="127" t="s">
        <v>36</v>
      </c>
      <c r="H23" s="128" t="s">
        <v>11</v>
      </c>
      <c r="I23" s="124"/>
      <c r="J23" s="125"/>
      <c r="K23" s="126"/>
      <c r="L23" s="85"/>
    </row>
    <row r="24" spans="1:12" ht="15.6" customHeight="1">
      <c r="A24" s="85"/>
      <c r="B24" s="120" t="s">
        <v>37</v>
      </c>
      <c r="C24" s="121" t="s">
        <v>38</v>
      </c>
      <c r="D24" s="208">
        <f>D22-D23</f>
        <v>0</v>
      </c>
      <c r="E24" s="209"/>
      <c r="F24" s="114"/>
      <c r="G24" s="127" t="s">
        <v>39</v>
      </c>
      <c r="H24" s="128" t="s">
        <v>11</v>
      </c>
      <c r="I24" s="124"/>
      <c r="J24" s="129"/>
      <c r="K24" s="126"/>
      <c r="L24" s="85"/>
    </row>
    <row r="25" spans="1:12" ht="16.899999999999999" customHeight="1">
      <c r="A25" s="85"/>
      <c r="B25" s="130" t="s">
        <v>40</v>
      </c>
      <c r="C25" s="131" t="s">
        <v>41</v>
      </c>
      <c r="D25" s="187"/>
      <c r="E25" s="187"/>
      <c r="F25" s="114"/>
      <c r="G25" s="127" t="s">
        <v>42</v>
      </c>
      <c r="H25" s="128" t="s">
        <v>11</v>
      </c>
      <c r="I25" s="124"/>
      <c r="J25" s="125"/>
      <c r="K25" s="126"/>
      <c r="L25" s="85"/>
    </row>
    <row r="26" spans="1:12" ht="22.15" customHeight="1">
      <c r="A26" s="85"/>
      <c r="B26" s="120" t="s">
        <v>15</v>
      </c>
      <c r="C26" s="121" t="s">
        <v>43</v>
      </c>
      <c r="D26" s="183" t="e">
        <f>(I26+I21)/(I26+I25+I24+I23+I22+I21)</f>
        <v>#DIV/0!</v>
      </c>
      <c r="E26" s="183"/>
      <c r="F26" s="114"/>
      <c r="G26" s="122" t="s">
        <v>44</v>
      </c>
      <c r="H26" s="132" t="s">
        <v>11</v>
      </c>
      <c r="I26" s="124"/>
      <c r="J26" s="133"/>
      <c r="K26" s="134"/>
      <c r="L26" s="85"/>
    </row>
    <row r="27" spans="1:12" ht="15.75">
      <c r="A27" s="85"/>
      <c r="B27" s="120" t="s">
        <v>45</v>
      </c>
      <c r="C27" s="121" t="s">
        <v>41</v>
      </c>
      <c r="D27" s="204">
        <f>IF(I26&gt;0,((D24*60)/I26),0)</f>
        <v>0</v>
      </c>
      <c r="E27" s="205"/>
      <c r="F27" s="114"/>
      <c r="G27" s="135" t="s">
        <v>46</v>
      </c>
      <c r="H27" s="136" t="s">
        <v>43</v>
      </c>
      <c r="I27" s="169" t="e">
        <f>(I22+I23+I24+I25)/(I26+I22+I23+I25+I24+I21)</f>
        <v>#DIV/0!</v>
      </c>
      <c r="J27" s="133"/>
      <c r="K27" s="134"/>
      <c r="L27" s="85"/>
    </row>
    <row r="28" spans="1:12" ht="47.45" customHeight="1" thickBot="1">
      <c r="A28" s="85"/>
      <c r="B28" s="137" t="s">
        <v>47</v>
      </c>
      <c r="C28" s="138" t="s">
        <v>43</v>
      </c>
      <c r="D28" s="178" t="e">
        <f>(D27-D25)/D25</f>
        <v>#DIV/0!</v>
      </c>
      <c r="E28" s="215"/>
      <c r="F28" s="139"/>
      <c r="G28" s="180" t="s">
        <v>48</v>
      </c>
      <c r="H28" s="181"/>
      <c r="I28" s="140" t="s">
        <v>20</v>
      </c>
      <c r="J28" s="174"/>
      <c r="K28" s="175"/>
      <c r="L28" s="85"/>
    </row>
    <row r="29" spans="1:12" ht="4.1500000000000004" customHeight="1" thickBot="1">
      <c r="A29" s="85"/>
      <c r="B29" s="141"/>
      <c r="C29" s="141"/>
      <c r="D29" s="141"/>
      <c r="E29" s="141"/>
      <c r="F29" s="141"/>
      <c r="G29" s="141"/>
      <c r="H29" s="141"/>
      <c r="I29" s="141"/>
      <c r="J29" s="141"/>
      <c r="K29" s="141"/>
      <c r="L29" s="85"/>
    </row>
    <row r="30" spans="1:12" ht="18">
      <c r="A30" s="85"/>
      <c r="B30" s="111" t="s">
        <v>49</v>
      </c>
      <c r="C30" s="184"/>
      <c r="D30" s="185"/>
      <c r="E30" s="185"/>
      <c r="F30" s="185"/>
      <c r="G30" s="185"/>
      <c r="H30" s="185"/>
      <c r="I30" s="185"/>
      <c r="J30" s="185"/>
      <c r="K30" s="186"/>
      <c r="L30" s="85"/>
    </row>
    <row r="31" spans="1:12" ht="22.5">
      <c r="A31" s="85"/>
      <c r="B31" s="112" t="s">
        <v>25</v>
      </c>
      <c r="C31" s="113" t="s">
        <v>26</v>
      </c>
      <c r="D31" s="84"/>
      <c r="E31" s="84"/>
      <c r="F31" s="114"/>
      <c r="G31" s="142" t="s">
        <v>50</v>
      </c>
      <c r="H31" s="143" t="s">
        <v>11</v>
      </c>
      <c r="I31" s="124"/>
      <c r="J31" s="118" t="s">
        <v>51</v>
      </c>
      <c r="K31" s="119" t="s">
        <v>29</v>
      </c>
      <c r="L31" s="85"/>
    </row>
    <row r="32" spans="1:12" ht="33.75">
      <c r="A32" s="85"/>
      <c r="B32" s="120" t="s">
        <v>30</v>
      </c>
      <c r="C32" s="121" t="s">
        <v>26</v>
      </c>
      <c r="D32" s="84"/>
      <c r="E32" s="84"/>
      <c r="F32" s="114"/>
      <c r="G32" s="122" t="s">
        <v>31</v>
      </c>
      <c r="H32" s="123" t="s">
        <v>11</v>
      </c>
      <c r="I32" s="124"/>
      <c r="J32" s="144"/>
      <c r="K32" s="145"/>
      <c r="L32" s="85"/>
    </row>
    <row r="33" spans="1:12" ht="16.899999999999999" customHeight="1">
      <c r="A33" s="85"/>
      <c r="B33" s="120" t="s">
        <v>32</v>
      </c>
      <c r="C33" s="121" t="s">
        <v>33</v>
      </c>
      <c r="D33" s="197">
        <f>((D32*60)+E32)-((D31*60)+E31)</f>
        <v>0</v>
      </c>
      <c r="E33" s="198"/>
      <c r="F33" s="114"/>
      <c r="G33" s="127" t="s">
        <v>34</v>
      </c>
      <c r="H33" s="128" t="s">
        <v>11</v>
      </c>
      <c r="I33" s="124"/>
      <c r="J33" s="144"/>
      <c r="K33" s="145"/>
      <c r="L33" s="85"/>
    </row>
    <row r="34" spans="1:12" ht="15.6" customHeight="1">
      <c r="A34" s="85"/>
      <c r="B34" s="120" t="s">
        <v>35</v>
      </c>
      <c r="C34" s="121" t="s">
        <v>33</v>
      </c>
      <c r="D34" s="206"/>
      <c r="E34" s="207"/>
      <c r="F34" s="114"/>
      <c r="G34" s="127" t="s">
        <v>36</v>
      </c>
      <c r="H34" s="128" t="s">
        <v>11</v>
      </c>
      <c r="I34" s="124"/>
      <c r="J34" s="144"/>
      <c r="K34" s="145"/>
      <c r="L34" s="85"/>
    </row>
    <row r="35" spans="1:12" ht="16.149999999999999" customHeight="1">
      <c r="A35" s="85"/>
      <c r="B35" s="120" t="s">
        <v>37</v>
      </c>
      <c r="C35" s="121" t="s">
        <v>38</v>
      </c>
      <c r="D35" s="208">
        <f>D33-D34</f>
        <v>0</v>
      </c>
      <c r="E35" s="209"/>
      <c r="F35" s="114"/>
      <c r="G35" s="127" t="s">
        <v>39</v>
      </c>
      <c r="H35" s="128" t="s">
        <v>11</v>
      </c>
      <c r="I35" s="124"/>
      <c r="J35" s="146"/>
      <c r="K35" s="145"/>
      <c r="L35" s="85"/>
    </row>
    <row r="36" spans="1:12" ht="18.600000000000001" customHeight="1">
      <c r="A36" s="85"/>
      <c r="B36" s="130" t="s">
        <v>40</v>
      </c>
      <c r="C36" s="131" t="s">
        <v>41</v>
      </c>
      <c r="D36" s="187"/>
      <c r="E36" s="187"/>
      <c r="F36" s="114"/>
      <c r="G36" s="127" t="s">
        <v>42</v>
      </c>
      <c r="H36" s="128" t="s">
        <v>11</v>
      </c>
      <c r="I36" s="124"/>
      <c r="J36" s="144"/>
      <c r="K36" s="145"/>
      <c r="L36" s="85"/>
    </row>
    <row r="37" spans="1:12" ht="22.5">
      <c r="A37" s="85"/>
      <c r="B37" s="120" t="s">
        <v>15</v>
      </c>
      <c r="C37" s="121" t="s">
        <v>43</v>
      </c>
      <c r="D37" s="183" t="e">
        <f>(I37+I32)/I31</f>
        <v>#DIV/0!</v>
      </c>
      <c r="E37" s="183"/>
      <c r="F37" s="114"/>
      <c r="G37" s="122" t="s">
        <v>44</v>
      </c>
      <c r="H37" s="136" t="s">
        <v>11</v>
      </c>
      <c r="I37" s="165">
        <f>I31-I32-I33-I34-I35-I36</f>
        <v>0</v>
      </c>
      <c r="J37" s="133"/>
      <c r="K37" s="134"/>
      <c r="L37" s="85"/>
    </row>
    <row r="38" spans="1:12" ht="15.75">
      <c r="A38" s="85"/>
      <c r="B38" s="120" t="s">
        <v>45</v>
      </c>
      <c r="C38" s="121" t="s">
        <v>41</v>
      </c>
      <c r="D38" s="204">
        <f>IF(I37&gt;0,((D35*60)/I37),0)</f>
        <v>0</v>
      </c>
      <c r="E38" s="205"/>
      <c r="F38" s="114"/>
      <c r="G38" s="135" t="s">
        <v>46</v>
      </c>
      <c r="H38" s="136" t="s">
        <v>43</v>
      </c>
      <c r="I38" s="169" t="e">
        <f>(SUM(I33:I36))/I31</f>
        <v>#DIV/0!</v>
      </c>
      <c r="J38" s="133"/>
      <c r="K38" s="134"/>
      <c r="L38" s="85"/>
    </row>
    <row r="39" spans="1:12" ht="48" customHeight="1" thickBot="1">
      <c r="A39" s="85"/>
      <c r="B39" s="137" t="s">
        <v>47</v>
      </c>
      <c r="C39" s="138" t="s">
        <v>43</v>
      </c>
      <c r="D39" s="178" t="e">
        <f>(D38-D36)/D36</f>
        <v>#DIV/0!</v>
      </c>
      <c r="E39" s="215"/>
      <c r="F39" s="139"/>
      <c r="G39" s="180" t="s">
        <v>48</v>
      </c>
      <c r="H39" s="181"/>
      <c r="I39" s="140" t="s">
        <v>20</v>
      </c>
      <c r="J39" s="196"/>
      <c r="K39" s="175"/>
      <c r="L39" s="85"/>
    </row>
    <row r="40" spans="1:12" ht="6.6" customHeight="1" thickBot="1">
      <c r="A40" s="85"/>
      <c r="B40" s="147"/>
      <c r="C40" s="147"/>
      <c r="D40" s="147"/>
      <c r="E40" s="147"/>
      <c r="F40" s="147"/>
      <c r="G40" s="147"/>
      <c r="H40" s="147"/>
      <c r="I40" s="147"/>
      <c r="J40" s="147"/>
      <c r="K40" s="147"/>
      <c r="L40" s="85"/>
    </row>
    <row r="41" spans="1:12" ht="18">
      <c r="A41" s="85"/>
      <c r="B41" s="111" t="s">
        <v>52</v>
      </c>
      <c r="C41" s="184"/>
      <c r="D41" s="185"/>
      <c r="E41" s="185"/>
      <c r="F41" s="185"/>
      <c r="G41" s="185"/>
      <c r="H41" s="185"/>
      <c r="I41" s="185"/>
      <c r="J41" s="185"/>
      <c r="K41" s="186"/>
      <c r="L41" s="85"/>
    </row>
    <row r="42" spans="1:12" ht="22.5">
      <c r="A42" s="85"/>
      <c r="B42" s="112" t="s">
        <v>25</v>
      </c>
      <c r="C42" s="113" t="s">
        <v>26</v>
      </c>
      <c r="D42" s="84"/>
      <c r="E42" s="84"/>
      <c r="F42" s="114"/>
      <c r="G42" s="148" t="s">
        <v>50</v>
      </c>
      <c r="H42" s="149" t="s">
        <v>11</v>
      </c>
      <c r="I42" s="150"/>
      <c r="J42" s="118" t="s">
        <v>51</v>
      </c>
      <c r="K42" s="119" t="s">
        <v>29</v>
      </c>
      <c r="L42" s="85"/>
    </row>
    <row r="43" spans="1:12" ht="33.75">
      <c r="A43" s="85"/>
      <c r="B43" s="120" t="s">
        <v>30</v>
      </c>
      <c r="C43" s="121" t="s">
        <v>26</v>
      </c>
      <c r="D43" s="84"/>
      <c r="E43" s="84"/>
      <c r="F43" s="114"/>
      <c r="G43" s="151" t="s">
        <v>31</v>
      </c>
      <c r="H43" s="152" t="s">
        <v>11</v>
      </c>
      <c r="I43" s="150"/>
      <c r="J43" s="144"/>
      <c r="K43" s="145"/>
      <c r="L43" s="85"/>
    </row>
    <row r="44" spans="1:12" ht="16.899999999999999" customHeight="1">
      <c r="A44" s="85"/>
      <c r="B44" s="120" t="s">
        <v>32</v>
      </c>
      <c r="C44" s="121" t="s">
        <v>33</v>
      </c>
      <c r="D44" s="197">
        <f>((D43*60)+E43)-((D42*60)+E42)</f>
        <v>0</v>
      </c>
      <c r="E44" s="198"/>
      <c r="F44" s="114"/>
      <c r="G44" s="153" t="s">
        <v>34</v>
      </c>
      <c r="H44" s="154" t="s">
        <v>11</v>
      </c>
      <c r="I44" s="150"/>
      <c r="J44" s="144"/>
      <c r="K44" s="145"/>
      <c r="L44" s="85"/>
    </row>
    <row r="45" spans="1:12" ht="16.899999999999999" customHeight="1">
      <c r="A45" s="85"/>
      <c r="B45" s="120" t="s">
        <v>35</v>
      </c>
      <c r="C45" s="121" t="s">
        <v>33</v>
      </c>
      <c r="D45" s="206"/>
      <c r="E45" s="207"/>
      <c r="F45" s="114"/>
      <c r="G45" s="153" t="s">
        <v>36</v>
      </c>
      <c r="H45" s="154" t="s">
        <v>11</v>
      </c>
      <c r="I45" s="150"/>
      <c r="J45" s="144"/>
      <c r="K45" s="145"/>
      <c r="L45" s="85"/>
    </row>
    <row r="46" spans="1:12" ht="15.6" customHeight="1">
      <c r="A46" s="85"/>
      <c r="B46" s="120" t="s">
        <v>37</v>
      </c>
      <c r="C46" s="121" t="s">
        <v>38</v>
      </c>
      <c r="D46" s="208">
        <f>D44-D45</f>
        <v>0</v>
      </c>
      <c r="E46" s="209"/>
      <c r="F46" s="114"/>
      <c r="G46" s="153" t="s">
        <v>39</v>
      </c>
      <c r="H46" s="154" t="s">
        <v>11</v>
      </c>
      <c r="I46" s="150"/>
      <c r="J46" s="144"/>
      <c r="K46" s="145"/>
      <c r="L46" s="85"/>
    </row>
    <row r="47" spans="1:12" ht="16.899999999999999" customHeight="1">
      <c r="A47" s="85"/>
      <c r="B47" s="130" t="s">
        <v>40</v>
      </c>
      <c r="C47" s="131" t="s">
        <v>41</v>
      </c>
      <c r="D47" s="187"/>
      <c r="E47" s="187"/>
      <c r="F47" s="114"/>
      <c r="G47" s="153" t="s">
        <v>42</v>
      </c>
      <c r="H47" s="154" t="s">
        <v>11</v>
      </c>
      <c r="I47" s="150"/>
      <c r="J47" s="144"/>
      <c r="K47" s="145"/>
      <c r="L47" s="85"/>
    </row>
    <row r="48" spans="1:12" ht="23.25">
      <c r="A48" s="85"/>
      <c r="B48" s="120" t="s">
        <v>15</v>
      </c>
      <c r="C48" s="121" t="s">
        <v>43</v>
      </c>
      <c r="D48" s="183" t="e">
        <f>(I48+I43)/I42</f>
        <v>#DIV/0!</v>
      </c>
      <c r="E48" s="183"/>
      <c r="F48" s="114"/>
      <c r="G48" s="151" t="s">
        <v>44</v>
      </c>
      <c r="H48" s="155" t="s">
        <v>11</v>
      </c>
      <c r="I48" s="166">
        <f>I42-I43-I44-I45-I46-I47</f>
        <v>0</v>
      </c>
      <c r="J48" s="133"/>
      <c r="K48" s="134"/>
      <c r="L48" s="85"/>
    </row>
    <row r="49" spans="1:12" ht="15.75">
      <c r="A49" s="85"/>
      <c r="B49" s="120" t="s">
        <v>45</v>
      </c>
      <c r="C49" s="121" t="s">
        <v>41</v>
      </c>
      <c r="D49" s="182">
        <f>IF(I48&gt;0,((D46*60)/I48),0)</f>
        <v>0</v>
      </c>
      <c r="E49" s="182"/>
      <c r="F49" s="114"/>
      <c r="G49" s="156" t="s">
        <v>46</v>
      </c>
      <c r="H49" s="155" t="s">
        <v>43</v>
      </c>
      <c r="I49" s="167" t="e">
        <f>(SUM(I44:I47))/I42</f>
        <v>#DIV/0!</v>
      </c>
      <c r="J49" s="133"/>
      <c r="K49" s="134"/>
      <c r="L49" s="85"/>
    </row>
    <row r="50" spans="1:12" ht="46.9" customHeight="1" thickBot="1">
      <c r="A50" s="85"/>
      <c r="B50" s="137" t="s">
        <v>47</v>
      </c>
      <c r="C50" s="138" t="s">
        <v>43</v>
      </c>
      <c r="D50" s="178" t="e">
        <f>(D49-D47)/D47</f>
        <v>#DIV/0!</v>
      </c>
      <c r="E50" s="215"/>
      <c r="F50" s="139"/>
      <c r="G50" s="180" t="s">
        <v>48</v>
      </c>
      <c r="H50" s="181"/>
      <c r="I50" s="140" t="s">
        <v>20</v>
      </c>
      <c r="J50" s="174"/>
      <c r="K50" s="175"/>
      <c r="L50" s="85"/>
    </row>
    <row r="51" spans="1:12" ht="6.6" customHeight="1" thickBot="1">
      <c r="A51" s="85"/>
      <c r="B51" s="147"/>
      <c r="C51" s="147"/>
      <c r="D51" s="147"/>
      <c r="E51" s="147"/>
      <c r="F51" s="147"/>
      <c r="G51" s="147"/>
      <c r="H51" s="147"/>
      <c r="I51" s="147"/>
      <c r="J51" s="147"/>
      <c r="K51" s="147"/>
      <c r="L51" s="85"/>
    </row>
    <row r="52" spans="1:12" ht="18">
      <c r="A52" s="85"/>
      <c r="B52" s="111" t="s">
        <v>53</v>
      </c>
      <c r="C52" s="184"/>
      <c r="D52" s="185"/>
      <c r="E52" s="185"/>
      <c r="F52" s="185"/>
      <c r="G52" s="185"/>
      <c r="H52" s="185"/>
      <c r="I52" s="185"/>
      <c r="J52" s="185"/>
      <c r="K52" s="186"/>
      <c r="L52" s="85"/>
    </row>
    <row r="53" spans="1:12" ht="22.5">
      <c r="A53" s="85"/>
      <c r="B53" s="112" t="s">
        <v>25</v>
      </c>
      <c r="C53" s="113" t="s">
        <v>26</v>
      </c>
      <c r="D53" s="84"/>
      <c r="E53" s="84"/>
      <c r="F53" s="114"/>
      <c r="G53" s="148" t="s">
        <v>50</v>
      </c>
      <c r="H53" s="149" t="s">
        <v>11</v>
      </c>
      <c r="I53" s="150"/>
      <c r="J53" s="118" t="s">
        <v>51</v>
      </c>
      <c r="K53" s="119" t="s">
        <v>29</v>
      </c>
      <c r="L53" s="85"/>
    </row>
    <row r="54" spans="1:12" ht="33.75">
      <c r="A54" s="85"/>
      <c r="B54" s="120" t="s">
        <v>30</v>
      </c>
      <c r="C54" s="121" t="s">
        <v>26</v>
      </c>
      <c r="D54" s="84"/>
      <c r="E54" s="84"/>
      <c r="F54" s="114"/>
      <c r="G54" s="151" t="s">
        <v>31</v>
      </c>
      <c r="H54" s="152" t="s">
        <v>11</v>
      </c>
      <c r="I54" s="150"/>
      <c r="J54" s="144"/>
      <c r="K54" s="145"/>
      <c r="L54" s="85"/>
    </row>
    <row r="55" spans="1:12" ht="16.149999999999999" customHeight="1">
      <c r="A55" s="85"/>
      <c r="B55" s="120" t="s">
        <v>32</v>
      </c>
      <c r="C55" s="121" t="s">
        <v>33</v>
      </c>
      <c r="D55" s="197">
        <f>((D54*60)+E54)-((D53*60)+E53)</f>
        <v>0</v>
      </c>
      <c r="E55" s="198"/>
      <c r="F55" s="114"/>
      <c r="G55" s="153" t="s">
        <v>34</v>
      </c>
      <c r="H55" s="154" t="s">
        <v>11</v>
      </c>
      <c r="I55" s="150"/>
      <c r="J55" s="144"/>
      <c r="K55" s="145"/>
      <c r="L55" s="85"/>
    </row>
    <row r="56" spans="1:12" ht="16.899999999999999" customHeight="1">
      <c r="A56" s="85"/>
      <c r="B56" s="120" t="s">
        <v>35</v>
      </c>
      <c r="C56" s="121" t="s">
        <v>33</v>
      </c>
      <c r="D56" s="206"/>
      <c r="E56" s="207"/>
      <c r="F56" s="114"/>
      <c r="G56" s="153" t="s">
        <v>36</v>
      </c>
      <c r="H56" s="154" t="s">
        <v>11</v>
      </c>
      <c r="I56" s="150"/>
      <c r="J56" s="157"/>
      <c r="K56" s="145"/>
      <c r="L56" s="85"/>
    </row>
    <row r="57" spans="1:12" ht="16.899999999999999" customHeight="1">
      <c r="A57" s="85"/>
      <c r="B57" s="120" t="s">
        <v>37</v>
      </c>
      <c r="C57" s="121" t="s">
        <v>38</v>
      </c>
      <c r="D57" s="208">
        <f>D55-D56</f>
        <v>0</v>
      </c>
      <c r="E57" s="209"/>
      <c r="F57" s="114"/>
      <c r="G57" s="153" t="s">
        <v>39</v>
      </c>
      <c r="H57" s="154" t="s">
        <v>11</v>
      </c>
      <c r="I57" s="150"/>
      <c r="J57" s="144"/>
      <c r="K57" s="145"/>
      <c r="L57" s="85"/>
    </row>
    <row r="58" spans="1:12" ht="16.149999999999999" customHeight="1">
      <c r="A58" s="85"/>
      <c r="B58" s="130" t="s">
        <v>40</v>
      </c>
      <c r="C58" s="131" t="s">
        <v>41</v>
      </c>
      <c r="D58" s="187"/>
      <c r="E58" s="187"/>
      <c r="F58" s="114"/>
      <c r="G58" s="153" t="s">
        <v>42</v>
      </c>
      <c r="H58" s="154" t="s">
        <v>11</v>
      </c>
      <c r="I58" s="150"/>
      <c r="J58" s="144"/>
      <c r="K58" s="145"/>
      <c r="L58" s="85"/>
    </row>
    <row r="59" spans="1:12" ht="23.25">
      <c r="A59" s="85"/>
      <c r="B59" s="120" t="s">
        <v>15</v>
      </c>
      <c r="C59" s="121" t="s">
        <v>43</v>
      </c>
      <c r="D59" s="183" t="e">
        <f>(I59+I54)/I53</f>
        <v>#DIV/0!</v>
      </c>
      <c r="E59" s="183"/>
      <c r="F59" s="114"/>
      <c r="G59" s="151" t="s">
        <v>44</v>
      </c>
      <c r="H59" s="155" t="s">
        <v>11</v>
      </c>
      <c r="I59" s="166">
        <f>I53-I54-I55-I56-I57-I58</f>
        <v>0</v>
      </c>
      <c r="J59" s="133"/>
      <c r="K59" s="134"/>
      <c r="L59" s="85"/>
    </row>
    <row r="60" spans="1:12" ht="15.75">
      <c r="A60" s="85"/>
      <c r="B60" s="120" t="s">
        <v>45</v>
      </c>
      <c r="C60" s="121" t="s">
        <v>41</v>
      </c>
      <c r="D60" s="182">
        <f>IF(I59&gt;0,((D57*60)/I59),0)</f>
        <v>0</v>
      </c>
      <c r="E60" s="182"/>
      <c r="F60" s="114"/>
      <c r="G60" s="156" t="s">
        <v>46</v>
      </c>
      <c r="H60" s="155" t="s">
        <v>43</v>
      </c>
      <c r="I60" s="167" t="e">
        <f>(SUM(I55:I58))/I53</f>
        <v>#DIV/0!</v>
      </c>
      <c r="J60" s="133"/>
      <c r="K60" s="134"/>
      <c r="L60" s="85"/>
    </row>
    <row r="61" spans="1:12" ht="48" customHeight="1" thickBot="1">
      <c r="A61" s="85"/>
      <c r="B61" s="137" t="s">
        <v>47</v>
      </c>
      <c r="C61" s="138" t="s">
        <v>43</v>
      </c>
      <c r="D61" s="178" t="e">
        <f>(D60-D58)/D58</f>
        <v>#DIV/0!</v>
      </c>
      <c r="E61" s="179"/>
      <c r="F61" s="139"/>
      <c r="G61" s="180" t="s">
        <v>48</v>
      </c>
      <c r="H61" s="181"/>
      <c r="I61" s="140" t="s">
        <v>20</v>
      </c>
      <c r="J61" s="174"/>
      <c r="K61" s="175"/>
      <c r="L61" s="85"/>
    </row>
    <row r="62" spans="1:12" ht="5.45" customHeight="1" thickBot="1">
      <c r="A62" s="85"/>
      <c r="B62" s="147"/>
      <c r="C62" s="147"/>
      <c r="D62" s="147"/>
      <c r="E62" s="147"/>
      <c r="F62" s="147"/>
      <c r="G62" s="147"/>
      <c r="H62" s="147"/>
      <c r="I62" s="147"/>
      <c r="J62" s="147"/>
      <c r="K62" s="147"/>
      <c r="L62" s="85"/>
    </row>
    <row r="63" spans="1:12" ht="18">
      <c r="A63" s="85"/>
      <c r="B63" s="111" t="s">
        <v>54</v>
      </c>
      <c r="C63" s="184"/>
      <c r="D63" s="185"/>
      <c r="E63" s="185"/>
      <c r="F63" s="185"/>
      <c r="G63" s="185"/>
      <c r="H63" s="185"/>
      <c r="I63" s="185"/>
      <c r="J63" s="185"/>
      <c r="K63" s="186"/>
      <c r="L63" s="85"/>
    </row>
    <row r="64" spans="1:12" ht="22.5">
      <c r="A64" s="85"/>
      <c r="B64" s="112" t="s">
        <v>25</v>
      </c>
      <c r="C64" s="113" t="s">
        <v>26</v>
      </c>
      <c r="D64" s="84"/>
      <c r="E64" s="84"/>
      <c r="F64" s="114"/>
      <c r="G64" s="148" t="s">
        <v>50</v>
      </c>
      <c r="H64" s="149" t="s">
        <v>11</v>
      </c>
      <c r="I64" s="150"/>
      <c r="J64" s="118" t="s">
        <v>51</v>
      </c>
      <c r="K64" s="119" t="s">
        <v>29</v>
      </c>
      <c r="L64" s="85"/>
    </row>
    <row r="65" spans="1:12" ht="33.75">
      <c r="A65" s="85"/>
      <c r="B65" s="120" t="s">
        <v>30</v>
      </c>
      <c r="C65" s="121" t="s">
        <v>26</v>
      </c>
      <c r="D65" s="84"/>
      <c r="E65" s="84"/>
      <c r="F65" s="114"/>
      <c r="G65" s="151" t="s">
        <v>31</v>
      </c>
      <c r="H65" s="152" t="s">
        <v>11</v>
      </c>
      <c r="I65" s="150"/>
      <c r="J65" s="144"/>
      <c r="K65" s="145"/>
      <c r="L65" s="85"/>
    </row>
    <row r="66" spans="1:12" ht="16.899999999999999" customHeight="1">
      <c r="A66" s="85"/>
      <c r="B66" s="120" t="s">
        <v>32</v>
      </c>
      <c r="C66" s="121" t="s">
        <v>33</v>
      </c>
      <c r="D66" s="197">
        <f>((D65*60)+E65)-((D64*60)+E64)</f>
        <v>0</v>
      </c>
      <c r="E66" s="198"/>
      <c r="F66" s="114"/>
      <c r="G66" s="153" t="s">
        <v>34</v>
      </c>
      <c r="H66" s="154" t="s">
        <v>11</v>
      </c>
      <c r="I66" s="150"/>
      <c r="J66" s="144"/>
      <c r="K66" s="145"/>
      <c r="L66" s="85"/>
    </row>
    <row r="67" spans="1:12" ht="16.899999999999999" customHeight="1">
      <c r="A67" s="85"/>
      <c r="B67" s="120" t="s">
        <v>35</v>
      </c>
      <c r="C67" s="121" t="s">
        <v>33</v>
      </c>
      <c r="D67" s="206"/>
      <c r="E67" s="207"/>
      <c r="F67" s="114"/>
      <c r="G67" s="153" t="s">
        <v>36</v>
      </c>
      <c r="H67" s="154" t="s">
        <v>11</v>
      </c>
      <c r="I67" s="150"/>
      <c r="J67" s="144"/>
      <c r="K67" s="145"/>
      <c r="L67" s="85"/>
    </row>
    <row r="68" spans="1:12" ht="16.899999999999999" customHeight="1">
      <c r="A68" s="85"/>
      <c r="B68" s="120" t="s">
        <v>37</v>
      </c>
      <c r="C68" s="121" t="s">
        <v>38</v>
      </c>
      <c r="D68" s="208">
        <f>D66-D67</f>
        <v>0</v>
      </c>
      <c r="E68" s="209"/>
      <c r="F68" s="114"/>
      <c r="G68" s="153" t="s">
        <v>39</v>
      </c>
      <c r="H68" s="154" t="s">
        <v>11</v>
      </c>
      <c r="I68" s="150"/>
      <c r="J68" s="144"/>
      <c r="K68" s="145"/>
      <c r="L68" s="85"/>
    </row>
    <row r="69" spans="1:12" ht="16.899999999999999" customHeight="1">
      <c r="A69" s="85"/>
      <c r="B69" s="130" t="s">
        <v>40</v>
      </c>
      <c r="C69" s="131" t="s">
        <v>41</v>
      </c>
      <c r="D69" s="187"/>
      <c r="E69" s="187"/>
      <c r="F69" s="114"/>
      <c r="G69" s="153" t="s">
        <v>42</v>
      </c>
      <c r="H69" s="154" t="s">
        <v>11</v>
      </c>
      <c r="I69" s="150"/>
      <c r="J69" s="144"/>
      <c r="K69" s="145"/>
      <c r="L69" s="85"/>
    </row>
    <row r="70" spans="1:12" ht="23.25">
      <c r="A70" s="85"/>
      <c r="B70" s="120" t="s">
        <v>15</v>
      </c>
      <c r="C70" s="121" t="s">
        <v>43</v>
      </c>
      <c r="D70" s="183" t="e">
        <f>(I70+I65)/I64</f>
        <v>#DIV/0!</v>
      </c>
      <c r="E70" s="183"/>
      <c r="F70" s="114"/>
      <c r="G70" s="151" t="s">
        <v>44</v>
      </c>
      <c r="H70" s="155" t="s">
        <v>11</v>
      </c>
      <c r="I70" s="166">
        <f>I64-I65-I66-I67-I68-I69</f>
        <v>0</v>
      </c>
      <c r="J70" s="133"/>
      <c r="K70" s="134"/>
      <c r="L70" s="85"/>
    </row>
    <row r="71" spans="1:12" ht="15.75">
      <c r="A71" s="85"/>
      <c r="B71" s="120" t="s">
        <v>45</v>
      </c>
      <c r="C71" s="121" t="s">
        <v>41</v>
      </c>
      <c r="D71" s="182">
        <f>IF(I70&gt;0,((D68*60)/I70),0)</f>
        <v>0</v>
      </c>
      <c r="E71" s="182"/>
      <c r="F71" s="114"/>
      <c r="G71" s="156" t="s">
        <v>46</v>
      </c>
      <c r="H71" s="155" t="s">
        <v>43</v>
      </c>
      <c r="I71" s="167" t="e">
        <f>(SUM(I66:I69))/I64</f>
        <v>#DIV/0!</v>
      </c>
      <c r="J71" s="133"/>
      <c r="K71" s="134"/>
      <c r="L71" s="85"/>
    </row>
    <row r="72" spans="1:12" ht="47.45" customHeight="1" thickBot="1">
      <c r="A72" s="85"/>
      <c r="B72" s="137" t="s">
        <v>47</v>
      </c>
      <c r="C72" s="138" t="s">
        <v>43</v>
      </c>
      <c r="D72" s="178" t="e">
        <f>(D71-D69)/D69</f>
        <v>#DIV/0!</v>
      </c>
      <c r="E72" s="179"/>
      <c r="F72" s="139"/>
      <c r="G72" s="180" t="s">
        <v>48</v>
      </c>
      <c r="H72" s="181"/>
      <c r="I72" s="140" t="s">
        <v>20</v>
      </c>
      <c r="J72" s="174"/>
      <c r="K72" s="175"/>
      <c r="L72" s="85"/>
    </row>
    <row r="73" spans="1:12" ht="6.6" customHeight="1" thickBot="1">
      <c r="A73" s="85"/>
      <c r="B73" s="147"/>
      <c r="C73" s="147"/>
      <c r="D73" s="147"/>
      <c r="E73" s="147"/>
      <c r="F73" s="147"/>
      <c r="G73" s="147"/>
      <c r="H73" s="147"/>
      <c r="I73" s="147"/>
      <c r="J73" s="147"/>
      <c r="K73" s="147"/>
      <c r="L73" s="85"/>
    </row>
    <row r="74" spans="1:12" ht="18">
      <c r="A74" s="85"/>
      <c r="B74" s="111" t="s">
        <v>55</v>
      </c>
      <c r="C74" s="184"/>
      <c r="D74" s="185"/>
      <c r="E74" s="185"/>
      <c r="F74" s="185"/>
      <c r="G74" s="185"/>
      <c r="H74" s="185"/>
      <c r="I74" s="185"/>
      <c r="J74" s="185"/>
      <c r="K74" s="186"/>
      <c r="L74" s="85"/>
    </row>
    <row r="75" spans="1:12" ht="22.5">
      <c r="A75" s="85"/>
      <c r="B75" s="112" t="s">
        <v>25</v>
      </c>
      <c r="C75" s="113" t="s">
        <v>26</v>
      </c>
      <c r="D75" s="84"/>
      <c r="E75" s="84"/>
      <c r="F75" s="114"/>
      <c r="G75" s="148" t="s">
        <v>50</v>
      </c>
      <c r="H75" s="149" t="s">
        <v>11</v>
      </c>
      <c r="I75" s="150"/>
      <c r="J75" s="118" t="s">
        <v>51</v>
      </c>
      <c r="K75" s="119" t="s">
        <v>29</v>
      </c>
      <c r="L75" s="85"/>
    </row>
    <row r="76" spans="1:12" ht="33.75">
      <c r="A76" s="85"/>
      <c r="B76" s="120" t="s">
        <v>30</v>
      </c>
      <c r="C76" s="121" t="s">
        <v>26</v>
      </c>
      <c r="D76" s="84"/>
      <c r="E76" s="84"/>
      <c r="F76" s="114"/>
      <c r="G76" s="151" t="s">
        <v>31</v>
      </c>
      <c r="H76" s="152" t="s">
        <v>11</v>
      </c>
      <c r="I76" s="150"/>
      <c r="J76" s="157"/>
      <c r="K76" s="145"/>
      <c r="L76" s="85"/>
    </row>
    <row r="77" spans="1:12" ht="17.45" customHeight="1">
      <c r="A77" s="85"/>
      <c r="B77" s="120" t="s">
        <v>32</v>
      </c>
      <c r="C77" s="121" t="s">
        <v>33</v>
      </c>
      <c r="D77" s="197">
        <f>((D76*60)+E76)-((D75*60)+E75)</f>
        <v>0</v>
      </c>
      <c r="E77" s="198"/>
      <c r="F77" s="114"/>
      <c r="G77" s="153" t="s">
        <v>34</v>
      </c>
      <c r="H77" s="154" t="s">
        <v>11</v>
      </c>
      <c r="I77" s="150"/>
      <c r="J77" s="144"/>
      <c r="K77" s="145"/>
      <c r="L77" s="85"/>
    </row>
    <row r="78" spans="1:12" ht="16.149999999999999" customHeight="1">
      <c r="A78" s="85"/>
      <c r="B78" s="120" t="s">
        <v>35</v>
      </c>
      <c r="C78" s="121" t="s">
        <v>33</v>
      </c>
      <c r="D78" s="206"/>
      <c r="E78" s="207"/>
      <c r="F78" s="114"/>
      <c r="G78" s="153" t="s">
        <v>36</v>
      </c>
      <c r="H78" s="154" t="s">
        <v>11</v>
      </c>
      <c r="I78" s="150"/>
      <c r="J78" s="144"/>
      <c r="K78" s="145"/>
      <c r="L78" s="85"/>
    </row>
    <row r="79" spans="1:12" ht="18" customHeight="1">
      <c r="A79" s="85"/>
      <c r="B79" s="120" t="s">
        <v>37</v>
      </c>
      <c r="C79" s="121" t="s">
        <v>38</v>
      </c>
      <c r="D79" s="208">
        <f>D77-D78</f>
        <v>0</v>
      </c>
      <c r="E79" s="209"/>
      <c r="F79" s="114"/>
      <c r="G79" s="153" t="s">
        <v>39</v>
      </c>
      <c r="H79" s="154" t="s">
        <v>11</v>
      </c>
      <c r="I79" s="150"/>
      <c r="J79" s="144"/>
      <c r="K79" s="145"/>
      <c r="L79" s="85"/>
    </row>
    <row r="80" spans="1:12" ht="18" customHeight="1">
      <c r="A80" s="85"/>
      <c r="B80" s="130" t="s">
        <v>40</v>
      </c>
      <c r="C80" s="131" t="s">
        <v>41</v>
      </c>
      <c r="D80" s="187"/>
      <c r="E80" s="187"/>
      <c r="F80" s="114"/>
      <c r="G80" s="153" t="s">
        <v>42</v>
      </c>
      <c r="H80" s="154" t="s">
        <v>11</v>
      </c>
      <c r="I80" s="150"/>
      <c r="J80" s="144"/>
      <c r="K80" s="145"/>
      <c r="L80" s="85"/>
    </row>
    <row r="81" spans="1:12" ht="23.25">
      <c r="A81" s="85"/>
      <c r="B81" s="120" t="s">
        <v>15</v>
      </c>
      <c r="C81" s="121" t="s">
        <v>43</v>
      </c>
      <c r="D81" s="183" t="e">
        <f>(I81+I76)/I75</f>
        <v>#DIV/0!</v>
      </c>
      <c r="E81" s="183"/>
      <c r="F81" s="114"/>
      <c r="G81" s="151" t="s">
        <v>44</v>
      </c>
      <c r="H81" s="155" t="s">
        <v>11</v>
      </c>
      <c r="I81" s="166">
        <f>I75-I76-I77-I78-I79-I80</f>
        <v>0</v>
      </c>
      <c r="J81" s="133"/>
      <c r="K81" s="134"/>
      <c r="L81" s="85"/>
    </row>
    <row r="82" spans="1:12" ht="15.75">
      <c r="A82" s="85"/>
      <c r="B82" s="120" t="s">
        <v>45</v>
      </c>
      <c r="C82" s="121" t="s">
        <v>41</v>
      </c>
      <c r="D82" s="182">
        <f>IF(I81&gt;0,((D79*60)/I81),0)</f>
        <v>0</v>
      </c>
      <c r="E82" s="182"/>
      <c r="F82" s="114"/>
      <c r="G82" s="156" t="s">
        <v>46</v>
      </c>
      <c r="H82" s="155" t="s">
        <v>43</v>
      </c>
      <c r="I82" s="167" t="e">
        <f>(SUM(I77:I80))/I75</f>
        <v>#DIV/0!</v>
      </c>
      <c r="J82" s="133"/>
      <c r="K82" s="134"/>
      <c r="L82" s="85"/>
    </row>
    <row r="83" spans="1:12" ht="51.6" customHeight="1" thickBot="1">
      <c r="A83" s="85"/>
      <c r="B83" s="137" t="s">
        <v>47</v>
      </c>
      <c r="C83" s="138" t="s">
        <v>43</v>
      </c>
      <c r="D83" s="178" t="e">
        <f>(D82-D80)/D80</f>
        <v>#DIV/0!</v>
      </c>
      <c r="E83" s="179"/>
      <c r="F83" s="139"/>
      <c r="G83" s="180" t="s">
        <v>48</v>
      </c>
      <c r="H83" s="181"/>
      <c r="I83" s="140" t="s">
        <v>20</v>
      </c>
      <c r="J83" s="174"/>
      <c r="K83" s="175"/>
      <c r="L83" s="85"/>
    </row>
    <row r="84" spans="1:12">
      <c r="A84" s="85"/>
      <c r="B84" s="85"/>
      <c r="C84" s="85"/>
      <c r="D84" s="85"/>
      <c r="E84" s="85"/>
      <c r="F84" s="85"/>
      <c r="G84" s="85"/>
      <c r="H84" s="85"/>
      <c r="I84" s="85"/>
      <c r="J84" s="85"/>
      <c r="K84" s="85"/>
      <c r="L84" s="85"/>
    </row>
    <row r="87" spans="1:12" ht="18">
      <c r="B87" s="158"/>
    </row>
    <row r="88" spans="1:12" ht="18">
      <c r="B88" s="159"/>
    </row>
    <row r="89" spans="1:12" ht="18">
      <c r="B89" s="159"/>
    </row>
    <row r="90" spans="1:12" ht="18">
      <c r="B90" s="159"/>
    </row>
    <row r="91" spans="1:12" ht="18">
      <c r="B91" s="159"/>
    </row>
    <row r="94" spans="1:12" ht="15">
      <c r="B94" s="160"/>
    </row>
    <row r="95" spans="1:12" ht="15">
      <c r="B95" s="161"/>
    </row>
    <row r="96" spans="1:12" ht="15">
      <c r="B96" s="162"/>
    </row>
    <row r="97" spans="2:2" ht="15">
      <c r="B97" s="162"/>
    </row>
    <row r="98" spans="2:2">
      <c r="B98" s="163"/>
    </row>
    <row r="99" spans="2:2">
      <c r="B99" s="163"/>
    </row>
    <row r="100" spans="2:2">
      <c r="B100" s="163"/>
    </row>
  </sheetData>
  <mergeCells count="87">
    <mergeCell ref="I4:J4"/>
    <mergeCell ref="I6:J6"/>
    <mergeCell ref="I3:J3"/>
    <mergeCell ref="I5:J5"/>
    <mergeCell ref="I11:I12"/>
    <mergeCell ref="C3:F3"/>
    <mergeCell ref="D39:E39"/>
    <mergeCell ref="G39:H39"/>
    <mergeCell ref="D44:E44"/>
    <mergeCell ref="D34:E34"/>
    <mergeCell ref="D35:E35"/>
    <mergeCell ref="G4:H4"/>
    <mergeCell ref="G6:H6"/>
    <mergeCell ref="C4:F4"/>
    <mergeCell ref="C5:F5"/>
    <mergeCell ref="G9:H9"/>
    <mergeCell ref="G3:H3"/>
    <mergeCell ref="G10:H10"/>
    <mergeCell ref="G5:H5"/>
    <mergeCell ref="C6:F6"/>
    <mergeCell ref="D22:E22"/>
    <mergeCell ref="D78:E78"/>
    <mergeCell ref="D79:E79"/>
    <mergeCell ref="D80:E80"/>
    <mergeCell ref="D36:E36"/>
    <mergeCell ref="D58:E58"/>
    <mergeCell ref="D59:E59"/>
    <mergeCell ref="D60:E60"/>
    <mergeCell ref="D55:E55"/>
    <mergeCell ref="D56:E56"/>
    <mergeCell ref="D47:E47"/>
    <mergeCell ref="D48:E48"/>
    <mergeCell ref="D49:E49"/>
    <mergeCell ref="D50:E50"/>
    <mergeCell ref="D45:E45"/>
    <mergeCell ref="D57:E57"/>
    <mergeCell ref="D46:E46"/>
    <mergeCell ref="B8:J8"/>
    <mergeCell ref="B13:J13"/>
    <mergeCell ref="B14:D14"/>
    <mergeCell ref="D33:E33"/>
    <mergeCell ref="G28:H28"/>
    <mergeCell ref="G11:H12"/>
    <mergeCell ref="D26:E26"/>
    <mergeCell ref="D27:E27"/>
    <mergeCell ref="D23:E23"/>
    <mergeCell ref="D24:E24"/>
    <mergeCell ref="D28:E28"/>
    <mergeCell ref="D77:E77"/>
    <mergeCell ref="D69:E69"/>
    <mergeCell ref="C74:K74"/>
    <mergeCell ref="G72:H72"/>
    <mergeCell ref="J11:J12"/>
    <mergeCell ref="C19:K19"/>
    <mergeCell ref="C30:K30"/>
    <mergeCell ref="C41:K41"/>
    <mergeCell ref="C52:K52"/>
    <mergeCell ref="E15:F15"/>
    <mergeCell ref="D61:E61"/>
    <mergeCell ref="D38:E38"/>
    <mergeCell ref="D37:E37"/>
    <mergeCell ref="D66:E66"/>
    <mergeCell ref="D67:E67"/>
    <mergeCell ref="D68:E68"/>
    <mergeCell ref="B18:J18"/>
    <mergeCell ref="G50:H50"/>
    <mergeCell ref="J14:K14"/>
    <mergeCell ref="J15:K15"/>
    <mergeCell ref="C16:K16"/>
    <mergeCell ref="E14:F14"/>
    <mergeCell ref="J39:K39"/>
    <mergeCell ref="J83:K83"/>
    <mergeCell ref="J28:K28"/>
    <mergeCell ref="B15:D15"/>
    <mergeCell ref="D83:E83"/>
    <mergeCell ref="G83:H83"/>
    <mergeCell ref="D82:E82"/>
    <mergeCell ref="D72:E72"/>
    <mergeCell ref="D81:E81"/>
    <mergeCell ref="C63:K63"/>
    <mergeCell ref="G61:H61"/>
    <mergeCell ref="D70:E70"/>
    <mergeCell ref="D71:E71"/>
    <mergeCell ref="J50:K50"/>
    <mergeCell ref="J61:K61"/>
    <mergeCell ref="J72:K72"/>
    <mergeCell ref="D25:E25"/>
  </mergeCells>
  <phoneticPr fontId="7" type="noConversion"/>
  <conditionalFormatting sqref="D28">
    <cfRule type="cellIs" dxfId="55" priority="41" stopIfTrue="1" operator="greaterThanOrEqual">
      <formula>#REF!</formula>
    </cfRule>
    <cfRule type="cellIs" dxfId="54" priority="42" stopIfTrue="1" operator="lessThan">
      <formula>#REF!</formula>
    </cfRule>
  </conditionalFormatting>
  <conditionalFormatting sqref="D28">
    <cfRule type="cellIs" dxfId="53" priority="39" stopIfTrue="1" operator="lessThan">
      <formula>0</formula>
    </cfRule>
    <cfRule type="cellIs" dxfId="52" priority="40" stopIfTrue="1" operator="greaterThan">
      <formula>0</formula>
    </cfRule>
  </conditionalFormatting>
  <conditionalFormatting sqref="D28">
    <cfRule type="cellIs" dxfId="51" priority="37" stopIfTrue="1" operator="lessThan">
      <formula>0</formula>
    </cfRule>
    <cfRule type="cellIs" dxfId="50" priority="38" stopIfTrue="1" operator="greaterThan">
      <formula>0</formula>
    </cfRule>
  </conditionalFormatting>
  <conditionalFormatting sqref="D39">
    <cfRule type="cellIs" dxfId="49" priority="35" stopIfTrue="1" operator="greaterThanOrEqual">
      <formula>#REF!</formula>
    </cfRule>
    <cfRule type="cellIs" dxfId="48" priority="36" stopIfTrue="1" operator="lessThan">
      <formula>#REF!</formula>
    </cfRule>
  </conditionalFormatting>
  <conditionalFormatting sqref="D39">
    <cfRule type="cellIs" dxfId="47" priority="33" stopIfTrue="1" operator="lessThan">
      <formula>0</formula>
    </cfRule>
    <cfRule type="cellIs" dxfId="46" priority="34" stopIfTrue="1" operator="greaterThan">
      <formula>0</formula>
    </cfRule>
  </conditionalFormatting>
  <conditionalFormatting sqref="D39">
    <cfRule type="cellIs" dxfId="45" priority="31" stopIfTrue="1" operator="lessThan">
      <formula>0</formula>
    </cfRule>
    <cfRule type="cellIs" dxfId="44" priority="32" stopIfTrue="1" operator="greaterThan">
      <formula>0</formula>
    </cfRule>
  </conditionalFormatting>
  <conditionalFormatting sqref="C12">
    <cfRule type="cellIs" dxfId="43" priority="27" stopIfTrue="1" operator="lessThan">
      <formula>0</formula>
    </cfRule>
    <cfRule type="cellIs" dxfId="42" priority="28" stopIfTrue="1" operator="greaterThan">
      <formula>0</formula>
    </cfRule>
  </conditionalFormatting>
  <conditionalFormatting sqref="I11:I12">
    <cfRule type="cellIs" dxfId="41" priority="25" stopIfTrue="1" operator="lessThan">
      <formula>0</formula>
    </cfRule>
    <cfRule type="cellIs" dxfId="40" priority="26" stopIfTrue="1" operator="greaterThan">
      <formula>0</formula>
    </cfRule>
  </conditionalFormatting>
  <conditionalFormatting sqref="D50">
    <cfRule type="cellIs" dxfId="39" priority="23" stopIfTrue="1" operator="greaterThanOrEqual">
      <formula>#REF!</formula>
    </cfRule>
    <cfRule type="cellIs" dxfId="38" priority="24" stopIfTrue="1" operator="lessThan">
      <formula>#REF!</formula>
    </cfRule>
  </conditionalFormatting>
  <conditionalFormatting sqref="D50">
    <cfRule type="cellIs" dxfId="37" priority="21" stopIfTrue="1" operator="lessThan">
      <formula>0</formula>
    </cfRule>
    <cfRule type="cellIs" dxfId="36" priority="22" stopIfTrue="1" operator="greaterThan">
      <formula>0</formula>
    </cfRule>
  </conditionalFormatting>
  <conditionalFormatting sqref="D50">
    <cfRule type="cellIs" dxfId="35" priority="19" stopIfTrue="1" operator="lessThan">
      <formula>0</formula>
    </cfRule>
    <cfRule type="cellIs" dxfId="34" priority="20" stopIfTrue="1" operator="greaterThan">
      <formula>0</formula>
    </cfRule>
  </conditionalFormatting>
  <conditionalFormatting sqref="D61">
    <cfRule type="cellIs" dxfId="33" priority="17" stopIfTrue="1" operator="greaterThanOrEqual">
      <formula>#REF!</formula>
    </cfRule>
    <cfRule type="cellIs" dxfId="32" priority="18" stopIfTrue="1" operator="lessThan">
      <formula>#REF!</formula>
    </cfRule>
  </conditionalFormatting>
  <conditionalFormatting sqref="D61">
    <cfRule type="cellIs" dxfId="31" priority="15" stopIfTrue="1" operator="lessThan">
      <formula>0</formula>
    </cfRule>
    <cfRule type="cellIs" dxfId="30" priority="16" stopIfTrue="1" operator="greaterThan">
      <formula>0</formula>
    </cfRule>
  </conditionalFormatting>
  <conditionalFormatting sqref="D61">
    <cfRule type="cellIs" dxfId="29" priority="13" stopIfTrue="1" operator="lessThan">
      <formula>0</formula>
    </cfRule>
    <cfRule type="cellIs" dxfId="28" priority="14" stopIfTrue="1" operator="greaterThan">
      <formula>0</formula>
    </cfRule>
  </conditionalFormatting>
  <conditionalFormatting sqref="D72">
    <cfRule type="cellIs" dxfId="27" priority="11" stopIfTrue="1" operator="greaterThanOrEqual">
      <formula>#REF!</formula>
    </cfRule>
    <cfRule type="cellIs" dxfId="26" priority="12" stopIfTrue="1" operator="lessThan">
      <formula>#REF!</formula>
    </cfRule>
  </conditionalFormatting>
  <conditionalFormatting sqref="D72">
    <cfRule type="cellIs" dxfId="25" priority="9" stopIfTrue="1" operator="lessThan">
      <formula>0</formula>
    </cfRule>
    <cfRule type="cellIs" dxfId="24" priority="10" stopIfTrue="1" operator="greaterThan">
      <formula>0</formula>
    </cfRule>
  </conditionalFormatting>
  <conditionalFormatting sqref="D72">
    <cfRule type="cellIs" dxfId="23" priority="7" stopIfTrue="1" operator="lessThan">
      <formula>0</formula>
    </cfRule>
    <cfRule type="cellIs" dxfId="22" priority="8" stopIfTrue="1" operator="greaterThan">
      <formula>0</formula>
    </cfRule>
  </conditionalFormatting>
  <conditionalFormatting sqref="D83">
    <cfRule type="cellIs" dxfId="21" priority="5" stopIfTrue="1" operator="greaterThanOrEqual">
      <formula>#REF!</formula>
    </cfRule>
    <cfRule type="cellIs" dxfId="20" priority="6" stopIfTrue="1" operator="lessThan">
      <formula>#REF!</formula>
    </cfRule>
  </conditionalFormatting>
  <conditionalFormatting sqref="D83">
    <cfRule type="cellIs" dxfId="19" priority="3" stopIfTrue="1" operator="lessThan">
      <formula>0</formula>
    </cfRule>
    <cfRule type="cellIs" dxfId="18" priority="4" stopIfTrue="1" operator="greaterThan">
      <formula>0</formula>
    </cfRule>
  </conditionalFormatting>
  <conditionalFormatting sqref="D83">
    <cfRule type="cellIs" dxfId="17" priority="1" stopIfTrue="1" operator="lessThan">
      <formula>0</formula>
    </cfRule>
    <cfRule type="cellIs" dxfId="16" priority="2" stopIfTrue="1" operator="greaterThan">
      <formula>0</formula>
    </cfRule>
  </conditionalFormatting>
  <pageMargins left="0.70866141732283472" right="0.70866141732283472" top="1.1417322834645669" bottom="0.74803149606299213" header="0.31496062992125984" footer="0.31496062992125984"/>
  <pageSetup paperSize="9" scale="65" fitToHeight="0" orientation="landscape" r:id="rId1"/>
  <headerFooter>
    <oddHeader>&amp;L&amp;"Arial,Fet"&amp;22Husqvarna Production Trial Run Template&amp;"Arial,Normal"&amp;10
&amp;16Template
Husqvarna Group
Global&amp;R&amp;G</oddHeader>
    <oddFooter>&amp;L&amp;16Owner: Johan Rosenlund
Editor: Johan Rosenlund&amp;C&amp;16Version: 1.0
Approved: 20201027 by Sten C Nilsson</oddFooter>
  </headerFooter>
  <drawing r:id="rId2"/>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L48"/>
  <sheetViews>
    <sheetView zoomScaleNormal="100" workbookViewId="0">
      <selection activeCell="A2" sqref="A2:IV2"/>
    </sheetView>
  </sheetViews>
  <sheetFormatPr defaultRowHeight="12.75"/>
  <cols>
    <col min="1" max="1" width="1.28515625" customWidth="1"/>
    <col min="2" max="3" width="29.7109375" customWidth="1"/>
    <col min="4" max="4" width="10.42578125" customWidth="1"/>
    <col min="5" max="5" width="4.7109375" customWidth="1"/>
    <col min="6" max="6" width="4.5703125" customWidth="1"/>
    <col min="7" max="7" width="3.7109375" customWidth="1"/>
    <col min="8" max="8" width="17.42578125" customWidth="1"/>
    <col min="9" max="9" width="5.7109375" customWidth="1"/>
    <col min="10" max="10" width="14.85546875" bestFit="1" customWidth="1"/>
    <col min="11" max="11" width="43.28515625" customWidth="1"/>
    <col min="12" max="12" width="48.42578125" customWidth="1"/>
  </cols>
  <sheetData>
    <row r="1" spans="2:12" ht="3.75" customHeight="1">
      <c r="B1" s="79"/>
      <c r="C1" s="79"/>
      <c r="D1" s="79"/>
      <c r="E1" s="79"/>
      <c r="F1" s="79"/>
      <c r="G1" s="79"/>
      <c r="H1" s="79"/>
      <c r="I1" s="79"/>
      <c r="J1" s="79"/>
      <c r="K1" s="79"/>
      <c r="L1" s="79"/>
    </row>
    <row r="2" spans="2:12" ht="5.25" customHeight="1">
      <c r="B2" s="79"/>
      <c r="C2" s="79"/>
      <c r="D2" s="79"/>
      <c r="E2" s="79"/>
      <c r="F2" s="79"/>
      <c r="G2" s="79"/>
      <c r="H2" s="79"/>
      <c r="I2" s="79"/>
      <c r="J2" s="79"/>
      <c r="K2" s="79"/>
      <c r="L2" s="79"/>
    </row>
    <row r="3" spans="2:12" ht="13.5" customHeight="1">
      <c r="B3" s="79"/>
      <c r="C3" s="79"/>
      <c r="D3" s="277" t="s">
        <v>56</v>
      </c>
      <c r="E3" s="278"/>
      <c r="F3" s="278"/>
      <c r="G3" s="278"/>
      <c r="H3" s="278"/>
      <c r="I3" s="79"/>
      <c r="J3" s="79"/>
      <c r="K3" s="80"/>
      <c r="L3" s="79"/>
    </row>
    <row r="4" spans="2:12">
      <c r="B4" s="79"/>
      <c r="C4" s="79"/>
      <c r="D4" s="288" t="s">
        <v>57</v>
      </c>
      <c r="E4" s="289"/>
      <c r="F4" s="289"/>
      <c r="G4" s="289"/>
      <c r="H4" s="79"/>
      <c r="I4" s="79"/>
      <c r="J4" s="79"/>
      <c r="K4" s="80"/>
      <c r="L4" s="79"/>
    </row>
    <row r="5" spans="2:12" ht="15.6" customHeight="1">
      <c r="B5" s="79"/>
      <c r="C5" s="79"/>
      <c r="D5" s="81" t="s">
        <v>58</v>
      </c>
      <c r="E5" s="82" t="s">
        <v>59</v>
      </c>
      <c r="F5" s="83" t="s">
        <v>60</v>
      </c>
      <c r="G5" s="278" t="s">
        <v>61</v>
      </c>
      <c r="H5" s="278"/>
      <c r="I5" s="278"/>
      <c r="J5" s="292"/>
      <c r="K5" s="80"/>
      <c r="L5" s="79"/>
    </row>
    <row r="6" spans="2:12">
      <c r="B6" s="79"/>
      <c r="C6" s="79"/>
      <c r="D6" s="290" t="s">
        <v>62</v>
      </c>
      <c r="E6" s="291"/>
      <c r="F6" s="291"/>
      <c r="G6" s="291"/>
      <c r="H6" s="79"/>
      <c r="I6" s="79"/>
      <c r="J6" s="79"/>
      <c r="K6" s="79"/>
      <c r="L6" s="79"/>
    </row>
    <row r="7" spans="2:12">
      <c r="B7" s="79"/>
      <c r="C7" s="79"/>
      <c r="D7" s="79"/>
      <c r="E7" s="79"/>
      <c r="F7" s="79"/>
      <c r="G7" s="79"/>
      <c r="H7" s="79"/>
      <c r="I7" s="79"/>
      <c r="J7" s="79"/>
      <c r="K7" s="79"/>
      <c r="L7" s="79"/>
    </row>
    <row r="8" spans="2:12">
      <c r="B8" s="58" t="s">
        <v>0</v>
      </c>
      <c r="C8" s="74"/>
      <c r="D8" s="279" t="s">
        <v>1</v>
      </c>
      <c r="E8" s="280"/>
      <c r="F8" s="280"/>
      <c r="G8" s="281"/>
      <c r="H8" s="279" t="s">
        <v>2</v>
      </c>
      <c r="I8" s="281"/>
      <c r="J8" s="279" t="s">
        <v>3</v>
      </c>
      <c r="K8" s="281"/>
      <c r="L8" s="58" t="s">
        <v>4</v>
      </c>
    </row>
    <row r="9" spans="2:12">
      <c r="B9" s="15"/>
      <c r="C9" s="171"/>
      <c r="D9" s="285"/>
      <c r="E9" s="286"/>
      <c r="F9" s="286"/>
      <c r="G9" s="287"/>
      <c r="H9" s="282"/>
      <c r="I9" s="284"/>
      <c r="J9" s="282"/>
      <c r="K9" s="284"/>
      <c r="L9" s="15"/>
    </row>
    <row r="10" spans="2:12">
      <c r="B10" s="59"/>
      <c r="C10" s="75"/>
      <c r="D10" s="279" t="s">
        <v>5</v>
      </c>
      <c r="E10" s="280"/>
      <c r="F10" s="280"/>
      <c r="G10" s="281"/>
      <c r="H10" s="279" t="s">
        <v>6</v>
      </c>
      <c r="I10" s="281"/>
      <c r="J10" s="279" t="s">
        <v>7</v>
      </c>
      <c r="K10" s="281"/>
      <c r="L10" s="58" t="s">
        <v>8</v>
      </c>
    </row>
    <row r="11" spans="2:12">
      <c r="B11" s="59"/>
      <c r="C11" s="75"/>
      <c r="D11" s="282"/>
      <c r="E11" s="283"/>
      <c r="F11" s="283"/>
      <c r="G11" s="284"/>
      <c r="H11" s="282"/>
      <c r="I11" s="284"/>
      <c r="J11" s="282"/>
      <c r="K11" s="284"/>
      <c r="L11" s="15"/>
    </row>
    <row r="12" spans="2:12" ht="6" customHeight="1">
      <c r="B12" s="26"/>
      <c r="C12" s="26"/>
      <c r="D12" s="27"/>
      <c r="E12" s="27"/>
      <c r="F12" s="27"/>
      <c r="G12" s="27"/>
      <c r="H12" s="27"/>
      <c r="I12" s="27"/>
      <c r="J12" s="27"/>
      <c r="K12" s="27"/>
      <c r="L12" s="27"/>
    </row>
    <row r="13" spans="2:12" ht="18">
      <c r="B13" s="251" t="s">
        <v>9</v>
      </c>
      <c r="C13" s="252"/>
      <c r="D13" s="252"/>
      <c r="E13" s="252"/>
      <c r="F13" s="252"/>
      <c r="G13" s="252"/>
      <c r="H13" s="252"/>
      <c r="I13" s="252"/>
      <c r="J13" s="252"/>
      <c r="K13" s="252"/>
      <c r="L13" s="22"/>
    </row>
    <row r="14" spans="2:12" ht="21" customHeight="1">
      <c r="B14" s="56" t="s">
        <v>10</v>
      </c>
      <c r="C14" s="56"/>
      <c r="D14" s="2">
        <f>J42</f>
        <v>1103</v>
      </c>
      <c r="E14" s="78" t="s">
        <v>11</v>
      </c>
      <c r="F14" s="60"/>
      <c r="G14" s="61"/>
      <c r="H14" s="261" t="s">
        <v>12</v>
      </c>
      <c r="I14" s="262"/>
      <c r="J14" s="2">
        <f>SUM(J27:J30,J38:J41)</f>
        <v>22</v>
      </c>
      <c r="K14" s="52" t="s">
        <v>11</v>
      </c>
      <c r="L14" s="22"/>
    </row>
    <row r="15" spans="2:12" ht="45">
      <c r="B15" s="56" t="s">
        <v>13</v>
      </c>
      <c r="C15" s="49" t="s">
        <v>63</v>
      </c>
      <c r="D15" s="2">
        <f>J26+J37</f>
        <v>25</v>
      </c>
      <c r="E15" s="61" t="s">
        <v>11</v>
      </c>
      <c r="F15" s="61"/>
      <c r="G15" s="61"/>
      <c r="H15" s="261" t="s">
        <v>14</v>
      </c>
      <c r="I15" s="262"/>
      <c r="J15" s="28">
        <f>J14/(D14+D15+J14)</f>
        <v>1.9130434782608695E-2</v>
      </c>
      <c r="K15" s="49" t="s">
        <v>64</v>
      </c>
      <c r="L15" s="22"/>
    </row>
    <row r="16" spans="2:12" ht="42" customHeight="1">
      <c r="B16" s="57" t="s">
        <v>15</v>
      </c>
      <c r="C16" s="41" t="s">
        <v>65</v>
      </c>
      <c r="D16" s="28">
        <f>(D14+D15)/(D14+D15+J14)</f>
        <v>0.98086956521739133</v>
      </c>
      <c r="E16" s="61"/>
      <c r="F16" s="61"/>
      <c r="G16" s="61"/>
      <c r="H16" s="263" t="s">
        <v>16</v>
      </c>
      <c r="I16" s="264"/>
      <c r="J16" s="267">
        <f>((E32-E30)+(E43-E41))/(E30+E41)</f>
        <v>2.6280668757707668E-2</v>
      </c>
      <c r="K16" s="54" t="s">
        <v>17</v>
      </c>
      <c r="L16" s="22"/>
    </row>
    <row r="17" spans="2:12" ht="6" customHeight="1">
      <c r="B17" s="63"/>
      <c r="C17" s="63"/>
      <c r="D17" s="64"/>
      <c r="E17" s="61"/>
      <c r="F17" s="61"/>
      <c r="G17" s="61"/>
      <c r="H17" s="265"/>
      <c r="I17" s="266"/>
      <c r="J17" s="268"/>
      <c r="K17" s="54"/>
      <c r="L17" s="22"/>
    </row>
    <row r="18" spans="2:12" ht="18.600000000000001" customHeight="1">
      <c r="B18" s="251" t="s">
        <v>18</v>
      </c>
      <c r="C18" s="252"/>
      <c r="D18" s="252"/>
      <c r="E18" s="252"/>
      <c r="F18" s="252"/>
      <c r="G18" s="252"/>
      <c r="H18" s="252"/>
      <c r="I18" s="252"/>
      <c r="J18" s="252"/>
      <c r="K18" s="252"/>
      <c r="L18" s="22"/>
    </row>
    <row r="19" spans="2:12" ht="35.450000000000003" customHeight="1">
      <c r="B19" s="253" t="s">
        <v>19</v>
      </c>
      <c r="C19" s="254"/>
      <c r="D19" s="254"/>
      <c r="E19" s="272"/>
      <c r="F19" s="273"/>
      <c r="G19" s="255"/>
      <c r="H19" s="256"/>
      <c r="I19" s="77"/>
      <c r="J19" s="62" t="s">
        <v>20</v>
      </c>
      <c r="K19" s="48" t="s">
        <v>66</v>
      </c>
      <c r="L19" s="22"/>
    </row>
    <row r="20" spans="2:12" ht="55.15" customHeight="1">
      <c r="B20" s="253" t="s">
        <v>21</v>
      </c>
      <c r="C20" s="254"/>
      <c r="D20" s="254"/>
      <c r="E20" s="272"/>
      <c r="F20" s="273"/>
      <c r="G20" s="255"/>
      <c r="H20" s="256"/>
      <c r="I20" s="77"/>
      <c r="J20" s="62" t="s">
        <v>20</v>
      </c>
      <c r="K20" s="48" t="s">
        <v>67</v>
      </c>
      <c r="L20" s="22"/>
    </row>
    <row r="21" spans="2:12" ht="18.600000000000001" customHeight="1">
      <c r="B21" s="76" t="s">
        <v>22</v>
      </c>
      <c r="C21" s="274" t="s">
        <v>68</v>
      </c>
      <c r="D21" s="275"/>
      <c r="E21" s="275"/>
      <c r="F21" s="275"/>
      <c r="G21" s="275"/>
      <c r="H21" s="275"/>
      <c r="I21" s="275"/>
      <c r="J21" s="275"/>
      <c r="K21" s="276"/>
      <c r="L21" s="22"/>
    </row>
    <row r="22" spans="2:12" ht="6.6" customHeight="1" thickBot="1">
      <c r="B22" s="23"/>
      <c r="C22" s="39"/>
      <c r="D22" s="24"/>
      <c r="E22" s="25"/>
      <c r="F22" s="25"/>
      <c r="G22" s="25"/>
      <c r="H22" s="25"/>
      <c r="I22" s="25"/>
      <c r="J22" s="25"/>
      <c r="K22" s="25"/>
      <c r="L22" s="6"/>
    </row>
    <row r="23" spans="2:12" ht="13.5" thickBot="1">
      <c r="B23" s="269" t="s">
        <v>23</v>
      </c>
      <c r="C23" s="270"/>
      <c r="D23" s="270"/>
      <c r="E23" s="270"/>
      <c r="F23" s="270"/>
      <c r="G23" s="270"/>
      <c r="H23" s="270"/>
      <c r="I23" s="270"/>
      <c r="J23" s="270"/>
      <c r="K23" s="271"/>
      <c r="L23" s="1"/>
    </row>
    <row r="24" spans="2:12" ht="18">
      <c r="B24" s="65" t="s">
        <v>24</v>
      </c>
      <c r="C24" s="40" t="s">
        <v>69</v>
      </c>
      <c r="D24" s="257"/>
      <c r="E24" s="258"/>
      <c r="F24" s="258"/>
      <c r="G24" s="258"/>
      <c r="H24" s="258"/>
      <c r="I24" s="258"/>
      <c r="J24" s="258"/>
      <c r="K24" s="259"/>
      <c r="L24" s="1"/>
    </row>
    <row r="25" spans="2:12" ht="36.6" customHeight="1">
      <c r="B25" s="55" t="s">
        <v>25</v>
      </c>
      <c r="C25" s="51" t="s">
        <v>70</v>
      </c>
      <c r="D25" s="66" t="s">
        <v>26</v>
      </c>
      <c r="E25" s="16">
        <v>11</v>
      </c>
      <c r="F25" s="16">
        <v>30</v>
      </c>
      <c r="G25" s="8"/>
      <c r="H25" s="29" t="s">
        <v>27</v>
      </c>
      <c r="I25" s="30"/>
      <c r="J25" s="5"/>
      <c r="K25" s="50" t="s">
        <v>71</v>
      </c>
      <c r="L25" s="12" t="s">
        <v>29</v>
      </c>
    </row>
    <row r="26" spans="2:12" ht="38.450000000000003" customHeight="1">
      <c r="B26" s="67" t="s">
        <v>30</v>
      </c>
      <c r="C26" s="51" t="s">
        <v>72</v>
      </c>
      <c r="D26" s="68" t="s">
        <v>26</v>
      </c>
      <c r="E26" s="17">
        <v>15</v>
      </c>
      <c r="F26" s="17">
        <v>30</v>
      </c>
      <c r="G26" s="8"/>
      <c r="H26" s="31" t="s">
        <v>31</v>
      </c>
      <c r="I26" s="19" t="s">
        <v>11</v>
      </c>
      <c r="J26" s="18">
        <v>15</v>
      </c>
      <c r="K26" s="49" t="s">
        <v>73</v>
      </c>
      <c r="L26" s="14"/>
    </row>
    <row r="27" spans="2:12" ht="60.6" customHeight="1">
      <c r="B27" s="67" t="s">
        <v>32</v>
      </c>
      <c r="C27" s="41" t="s">
        <v>74</v>
      </c>
      <c r="D27" s="68" t="s">
        <v>33</v>
      </c>
      <c r="E27" s="249">
        <f>((E26*60)+F26)-((E25*60)+F25)</f>
        <v>240</v>
      </c>
      <c r="F27" s="250"/>
      <c r="G27" s="8"/>
      <c r="H27" s="32" t="s">
        <v>34</v>
      </c>
      <c r="I27" s="20" t="s">
        <v>11</v>
      </c>
      <c r="J27" s="18">
        <v>5</v>
      </c>
      <c r="K27" s="49" t="s">
        <v>75</v>
      </c>
      <c r="L27" s="14"/>
    </row>
    <row r="28" spans="2:12" ht="23.45" customHeight="1">
      <c r="B28" s="67" t="s">
        <v>35</v>
      </c>
      <c r="C28" s="41" t="s">
        <v>76</v>
      </c>
      <c r="D28" s="68" t="s">
        <v>33</v>
      </c>
      <c r="E28" s="206">
        <v>30</v>
      </c>
      <c r="F28" s="237"/>
      <c r="G28" s="8"/>
      <c r="H28" s="32" t="s">
        <v>36</v>
      </c>
      <c r="I28" s="20" t="s">
        <v>11</v>
      </c>
      <c r="J28" s="18">
        <v>3</v>
      </c>
      <c r="K28" s="49" t="s">
        <v>77</v>
      </c>
      <c r="L28" s="14"/>
    </row>
    <row r="29" spans="2:12" ht="33" customHeight="1">
      <c r="B29" s="67" t="s">
        <v>37</v>
      </c>
      <c r="C29" s="41" t="s">
        <v>78</v>
      </c>
      <c r="D29" s="68" t="s">
        <v>38</v>
      </c>
      <c r="E29" s="197">
        <f>E27-E28</f>
        <v>210</v>
      </c>
      <c r="F29" s="238"/>
      <c r="G29" s="8"/>
      <c r="H29" s="32" t="s">
        <v>39</v>
      </c>
      <c r="I29" s="20" t="s">
        <v>11</v>
      </c>
      <c r="J29" s="18">
        <v>0</v>
      </c>
      <c r="K29" s="49" t="s">
        <v>79</v>
      </c>
      <c r="L29" s="14"/>
    </row>
    <row r="30" spans="2:12" ht="22.9" customHeight="1">
      <c r="B30" s="69" t="s">
        <v>40</v>
      </c>
      <c r="C30" s="42" t="s">
        <v>80</v>
      </c>
      <c r="D30" s="70" t="s">
        <v>41</v>
      </c>
      <c r="E30" s="239">
        <v>10</v>
      </c>
      <c r="F30" s="240"/>
      <c r="G30" s="8"/>
      <c r="H30" s="32" t="s">
        <v>42</v>
      </c>
      <c r="I30" s="20" t="s">
        <v>11</v>
      </c>
      <c r="J30" s="18">
        <v>0</v>
      </c>
      <c r="K30" s="49" t="s">
        <v>81</v>
      </c>
      <c r="L30" s="14"/>
    </row>
    <row r="31" spans="2:12" ht="32.450000000000003" customHeight="1">
      <c r="B31" s="67" t="s">
        <v>15</v>
      </c>
      <c r="C31" s="41" t="s">
        <v>65</v>
      </c>
      <c r="D31" s="68" t="s">
        <v>43</v>
      </c>
      <c r="E31" s="241">
        <f>(J31+J26)/(J27+J28++J29+J30+J31+J26)</f>
        <v>0.99304347826086958</v>
      </c>
      <c r="F31" s="260"/>
      <c r="G31" s="8"/>
      <c r="H31" s="31" t="s">
        <v>44</v>
      </c>
      <c r="I31" s="4" t="s">
        <v>11</v>
      </c>
      <c r="J31" s="18">
        <v>1127</v>
      </c>
      <c r="K31" s="49" t="s">
        <v>82</v>
      </c>
      <c r="L31" s="9"/>
    </row>
    <row r="32" spans="2:12" ht="25.15" customHeight="1">
      <c r="B32" s="67" t="s">
        <v>45</v>
      </c>
      <c r="C32" s="41" t="s">
        <v>83</v>
      </c>
      <c r="D32" s="68" t="s">
        <v>41</v>
      </c>
      <c r="E32" s="243">
        <f>(E29*60)/J31</f>
        <v>11.180124223602485</v>
      </c>
      <c r="F32" s="244"/>
      <c r="G32" s="8"/>
      <c r="H32" s="33" t="s">
        <v>46</v>
      </c>
      <c r="I32" s="11" t="s">
        <v>43</v>
      </c>
      <c r="J32" s="28">
        <f>(J27+J28+J29+J30)/(J27+J28+J29+J30+J31+J26)</f>
        <v>6.956521739130435E-3</v>
      </c>
      <c r="K32" s="49" t="s">
        <v>84</v>
      </c>
      <c r="L32" s="9"/>
    </row>
    <row r="33" spans="2:12" ht="54" customHeight="1" thickBot="1">
      <c r="B33" s="71" t="s">
        <v>47</v>
      </c>
      <c r="C33" s="43" t="s">
        <v>85</v>
      </c>
      <c r="D33" s="72" t="s">
        <v>43</v>
      </c>
      <c r="E33" s="178">
        <f>(E32-E30)/E30</f>
        <v>0.11801242236024852</v>
      </c>
      <c r="F33" s="245"/>
      <c r="G33" s="10"/>
      <c r="H33" s="235" t="s">
        <v>48</v>
      </c>
      <c r="I33" s="236"/>
      <c r="J33" s="73" t="s">
        <v>20</v>
      </c>
      <c r="K33" s="172" t="s">
        <v>86</v>
      </c>
      <c r="L33" s="173"/>
    </row>
    <row r="34" spans="2:12" ht="4.1500000000000004" customHeight="1" thickBot="1">
      <c r="B34" s="3"/>
      <c r="C34" s="3"/>
      <c r="D34" s="3"/>
      <c r="E34" s="3"/>
      <c r="F34" s="3"/>
      <c r="G34" s="3"/>
      <c r="H34" s="3"/>
      <c r="I34" s="3"/>
      <c r="J34" s="3"/>
      <c r="K34" s="3"/>
      <c r="L34" s="3"/>
    </row>
    <row r="35" spans="2:12" ht="18">
      <c r="B35" s="65" t="s">
        <v>49</v>
      </c>
      <c r="C35" s="40" t="s">
        <v>69</v>
      </c>
      <c r="D35" s="246"/>
      <c r="E35" s="247"/>
      <c r="F35" s="247"/>
      <c r="G35" s="247"/>
      <c r="H35" s="247"/>
      <c r="I35" s="247"/>
      <c r="J35" s="247"/>
      <c r="K35" s="248"/>
      <c r="L35" s="7"/>
    </row>
    <row r="36" spans="2:12" ht="49.9" customHeight="1">
      <c r="B36" s="55" t="s">
        <v>25</v>
      </c>
      <c r="C36" s="51" t="s">
        <v>70</v>
      </c>
      <c r="D36" s="66" t="s">
        <v>26</v>
      </c>
      <c r="E36" s="16">
        <v>9</v>
      </c>
      <c r="F36" s="16">
        <v>45</v>
      </c>
      <c r="G36" s="8"/>
      <c r="H36" s="34" t="s">
        <v>50</v>
      </c>
      <c r="I36" s="21" t="s">
        <v>11</v>
      </c>
      <c r="J36" s="18">
        <v>1127</v>
      </c>
      <c r="K36" s="47" t="s">
        <v>87</v>
      </c>
      <c r="L36" s="12" t="s">
        <v>29</v>
      </c>
    </row>
    <row r="37" spans="2:12" ht="40.15" customHeight="1">
      <c r="B37" s="67" t="s">
        <v>30</v>
      </c>
      <c r="C37" s="51" t="s">
        <v>72</v>
      </c>
      <c r="D37" s="68" t="s">
        <v>26</v>
      </c>
      <c r="E37" s="17">
        <v>15</v>
      </c>
      <c r="F37" s="17">
        <v>30</v>
      </c>
      <c r="G37" s="8"/>
      <c r="H37" s="31" t="s">
        <v>31</v>
      </c>
      <c r="I37" s="19" t="s">
        <v>11</v>
      </c>
      <c r="J37" s="18">
        <v>10</v>
      </c>
      <c r="K37" s="48" t="s">
        <v>73</v>
      </c>
      <c r="L37" s="13"/>
    </row>
    <row r="38" spans="2:12" ht="58.15" customHeight="1">
      <c r="B38" s="67" t="s">
        <v>32</v>
      </c>
      <c r="C38" s="41" t="s">
        <v>74</v>
      </c>
      <c r="D38" s="68" t="s">
        <v>33</v>
      </c>
      <c r="E38" s="249">
        <f>((E37*60)+F37)-((E36*60)+F36)</f>
        <v>345</v>
      </c>
      <c r="F38" s="250"/>
      <c r="G38" s="8"/>
      <c r="H38" s="32" t="s">
        <v>34</v>
      </c>
      <c r="I38" s="20" t="s">
        <v>11</v>
      </c>
      <c r="J38" s="18">
        <v>4</v>
      </c>
      <c r="K38" s="48" t="s">
        <v>75</v>
      </c>
      <c r="L38" s="13"/>
    </row>
    <row r="39" spans="2:12" ht="25.15" customHeight="1">
      <c r="B39" s="67" t="s">
        <v>35</v>
      </c>
      <c r="C39" s="41" t="s">
        <v>76</v>
      </c>
      <c r="D39" s="68" t="s">
        <v>33</v>
      </c>
      <c r="E39" s="206">
        <v>60</v>
      </c>
      <c r="F39" s="237"/>
      <c r="G39" s="8"/>
      <c r="H39" s="32" t="s">
        <v>36</v>
      </c>
      <c r="I39" s="20" t="s">
        <v>11</v>
      </c>
      <c r="J39" s="18">
        <v>2</v>
      </c>
      <c r="K39" s="48" t="s">
        <v>77</v>
      </c>
      <c r="L39" s="13"/>
    </row>
    <row r="40" spans="2:12" ht="32.450000000000003" customHeight="1">
      <c r="B40" s="67" t="s">
        <v>37</v>
      </c>
      <c r="C40" s="41" t="s">
        <v>78</v>
      </c>
      <c r="D40" s="68" t="s">
        <v>38</v>
      </c>
      <c r="E40" s="197">
        <f>E38-E39</f>
        <v>285</v>
      </c>
      <c r="F40" s="238"/>
      <c r="G40" s="8"/>
      <c r="H40" s="32" t="s">
        <v>39</v>
      </c>
      <c r="I40" s="20" t="s">
        <v>11</v>
      </c>
      <c r="J40" s="18">
        <v>5</v>
      </c>
      <c r="K40" s="48" t="s">
        <v>79</v>
      </c>
      <c r="L40" s="13"/>
    </row>
    <row r="41" spans="2:12" ht="25.9" customHeight="1">
      <c r="B41" s="69" t="s">
        <v>40</v>
      </c>
      <c r="C41" s="42" t="s">
        <v>80</v>
      </c>
      <c r="D41" s="70" t="s">
        <v>41</v>
      </c>
      <c r="E41" s="239">
        <v>16</v>
      </c>
      <c r="F41" s="240"/>
      <c r="G41" s="8"/>
      <c r="H41" s="32" t="s">
        <v>42</v>
      </c>
      <c r="I41" s="20" t="s">
        <v>11</v>
      </c>
      <c r="J41" s="18">
        <v>3</v>
      </c>
      <c r="K41" s="48" t="s">
        <v>81</v>
      </c>
      <c r="L41" s="13"/>
    </row>
    <row r="42" spans="2:12" ht="33" customHeight="1">
      <c r="B42" s="67" t="s">
        <v>15</v>
      </c>
      <c r="C42" s="41" t="s">
        <v>65</v>
      </c>
      <c r="D42" s="68" t="s">
        <v>43</v>
      </c>
      <c r="E42" s="241">
        <f>(J42+J37)/(J36)</f>
        <v>0.98757763975155277</v>
      </c>
      <c r="F42" s="242"/>
      <c r="G42" s="8"/>
      <c r="H42" s="35" t="s">
        <v>44</v>
      </c>
      <c r="I42" s="11" t="s">
        <v>11</v>
      </c>
      <c r="J42" s="2">
        <f>J36-J37-J38-J39-J40-J41</f>
        <v>1103</v>
      </c>
      <c r="K42" s="48" t="s">
        <v>88</v>
      </c>
      <c r="L42" s="9"/>
    </row>
    <row r="43" spans="2:12" ht="28.15" customHeight="1">
      <c r="B43" s="67" t="s">
        <v>45</v>
      </c>
      <c r="C43" s="41" t="s">
        <v>83</v>
      </c>
      <c r="D43" s="68" t="s">
        <v>41</v>
      </c>
      <c r="E43" s="243">
        <f>(E40*60)/J42</f>
        <v>15.503173164097914</v>
      </c>
      <c r="F43" s="244"/>
      <c r="G43" s="8"/>
      <c r="H43" s="33" t="s">
        <v>46</v>
      </c>
      <c r="I43" s="11" t="s">
        <v>43</v>
      </c>
      <c r="J43" s="28">
        <f>(J38+J39+J40++J41)/(J36)</f>
        <v>1.2422360248447204E-2</v>
      </c>
      <c r="K43" s="49" t="s">
        <v>89</v>
      </c>
      <c r="L43" s="9"/>
    </row>
    <row r="44" spans="2:12" ht="57" customHeight="1" thickBot="1">
      <c r="B44" s="71" t="s">
        <v>47</v>
      </c>
      <c r="C44" s="43" t="s">
        <v>85</v>
      </c>
      <c r="D44" s="72" t="s">
        <v>43</v>
      </c>
      <c r="E44" s="178">
        <f>(E43-E41)/E41</f>
        <v>-3.105167724388036E-2</v>
      </c>
      <c r="F44" s="245"/>
      <c r="G44" s="10"/>
      <c r="H44" s="235" t="s">
        <v>48</v>
      </c>
      <c r="I44" s="236"/>
      <c r="J44" s="73" t="s">
        <v>20</v>
      </c>
      <c r="K44" s="172" t="s">
        <v>86</v>
      </c>
      <c r="L44" s="53"/>
    </row>
    <row r="45" spans="2:12" ht="6.6" customHeight="1" thickBot="1">
      <c r="B45" s="36"/>
      <c r="C45" s="36"/>
      <c r="D45" s="36"/>
      <c r="E45" s="36"/>
      <c r="F45" s="36"/>
      <c r="G45" s="36"/>
      <c r="H45" s="36"/>
      <c r="I45" s="36"/>
      <c r="J45" s="36"/>
      <c r="K45" s="36"/>
      <c r="L45" s="36"/>
    </row>
    <row r="46" spans="2:12" ht="15">
      <c r="C46" s="45"/>
      <c r="D46" s="232"/>
      <c r="E46" s="233"/>
      <c r="F46" s="233"/>
      <c r="G46" s="233"/>
      <c r="H46" s="233"/>
      <c r="I46" s="233"/>
      <c r="J46" s="233"/>
      <c r="K46" s="234"/>
      <c r="L46" s="7"/>
    </row>
    <row r="47" spans="2:12" ht="15">
      <c r="B47" s="46" t="s">
        <v>90</v>
      </c>
      <c r="C47" s="37"/>
      <c r="D47" s="38"/>
      <c r="E47" s="38"/>
      <c r="F47" s="38"/>
      <c r="G47" s="38"/>
      <c r="H47" s="38"/>
      <c r="I47" s="38"/>
      <c r="J47" s="38"/>
      <c r="K47" s="38"/>
      <c r="L47" s="44"/>
    </row>
    <row r="48" spans="2:12" ht="15">
      <c r="B48" s="46" t="s">
        <v>91</v>
      </c>
      <c r="C48" s="37"/>
      <c r="D48" s="38"/>
      <c r="E48" s="38"/>
      <c r="F48" s="38"/>
      <c r="G48" s="38"/>
      <c r="H48" s="38"/>
      <c r="I48" s="38"/>
      <c r="J48" s="38"/>
      <c r="K48" s="38"/>
      <c r="L48" s="44"/>
    </row>
  </sheetData>
  <mergeCells count="49">
    <mergeCell ref="D3:H3"/>
    <mergeCell ref="D10:G10"/>
    <mergeCell ref="H10:I10"/>
    <mergeCell ref="J10:K10"/>
    <mergeCell ref="D11:G11"/>
    <mergeCell ref="H11:I11"/>
    <mergeCell ref="J11:K11"/>
    <mergeCell ref="J9:K9"/>
    <mergeCell ref="H9:I9"/>
    <mergeCell ref="D9:G9"/>
    <mergeCell ref="D8:G8"/>
    <mergeCell ref="H8:I8"/>
    <mergeCell ref="J8:K8"/>
    <mergeCell ref="D4:G4"/>
    <mergeCell ref="D6:G6"/>
    <mergeCell ref="G5:J5"/>
    <mergeCell ref="E31:F31"/>
    <mergeCell ref="H14:I14"/>
    <mergeCell ref="H15:I15"/>
    <mergeCell ref="H16:I17"/>
    <mergeCell ref="J16:J17"/>
    <mergeCell ref="B23:K23"/>
    <mergeCell ref="E19:F19"/>
    <mergeCell ref="G19:H19"/>
    <mergeCell ref="E20:F20"/>
    <mergeCell ref="C21:K21"/>
    <mergeCell ref="D24:K24"/>
    <mergeCell ref="E27:F27"/>
    <mergeCell ref="E28:F28"/>
    <mergeCell ref="E29:F29"/>
    <mergeCell ref="E30:F30"/>
    <mergeCell ref="B13:K13"/>
    <mergeCell ref="B18:K18"/>
    <mergeCell ref="B19:D19"/>
    <mergeCell ref="B20:D20"/>
    <mergeCell ref="G20:H20"/>
    <mergeCell ref="E32:F32"/>
    <mergeCell ref="E33:F33"/>
    <mergeCell ref="H33:I33"/>
    <mergeCell ref="D35:K35"/>
    <mergeCell ref="E38:F38"/>
    <mergeCell ref="D46:K46"/>
    <mergeCell ref="H44:I44"/>
    <mergeCell ref="E39:F39"/>
    <mergeCell ref="E40:F40"/>
    <mergeCell ref="E41:F41"/>
    <mergeCell ref="E42:F42"/>
    <mergeCell ref="E43:F43"/>
    <mergeCell ref="E44:F44"/>
  </mergeCells>
  <phoneticPr fontId="2" type="noConversion"/>
  <conditionalFormatting sqref="D17">
    <cfRule type="cellIs" dxfId="15" priority="41" stopIfTrue="1" operator="lessThan">
      <formula>0</formula>
    </cfRule>
    <cfRule type="cellIs" dxfId="14" priority="42" stopIfTrue="1" operator="greaterThan">
      <formula>0</formula>
    </cfRule>
  </conditionalFormatting>
  <conditionalFormatting sqref="E33">
    <cfRule type="cellIs" dxfId="13" priority="13" stopIfTrue="1" operator="greaterThanOrEqual">
      <formula>#REF!</formula>
    </cfRule>
    <cfRule type="cellIs" dxfId="12" priority="14" stopIfTrue="1" operator="lessThan">
      <formula>#REF!</formula>
    </cfRule>
  </conditionalFormatting>
  <conditionalFormatting sqref="E33">
    <cfRule type="cellIs" dxfId="11" priority="11" stopIfTrue="1" operator="lessThan">
      <formula>0</formula>
    </cfRule>
    <cfRule type="cellIs" dxfId="10" priority="12" stopIfTrue="1" operator="greaterThan">
      <formula>0</formula>
    </cfRule>
  </conditionalFormatting>
  <conditionalFormatting sqref="E33">
    <cfRule type="cellIs" dxfId="9" priority="9" stopIfTrue="1" operator="lessThan">
      <formula>0</formula>
    </cfRule>
    <cfRule type="cellIs" dxfId="8" priority="10" stopIfTrue="1" operator="greaterThan">
      <formula>0</formula>
    </cfRule>
  </conditionalFormatting>
  <conditionalFormatting sqref="E44">
    <cfRule type="cellIs" dxfId="7" priority="7" stopIfTrue="1" operator="greaterThanOrEqual">
      <formula>#REF!</formula>
    </cfRule>
    <cfRule type="cellIs" dxfId="6" priority="8" stopIfTrue="1" operator="lessThan">
      <formula>#REF!</formula>
    </cfRule>
  </conditionalFormatting>
  <conditionalFormatting sqref="E44">
    <cfRule type="cellIs" dxfId="5" priority="5" stopIfTrue="1" operator="lessThan">
      <formula>0</formula>
    </cfRule>
    <cfRule type="cellIs" dxfId="4" priority="6" stopIfTrue="1" operator="greaterThan">
      <formula>0</formula>
    </cfRule>
  </conditionalFormatting>
  <conditionalFormatting sqref="E44">
    <cfRule type="cellIs" dxfId="3" priority="3" stopIfTrue="1" operator="lessThan">
      <formula>0</formula>
    </cfRule>
    <cfRule type="cellIs" dxfId="2" priority="4" stopIfTrue="1" operator="greaterThan">
      <formula>0</formula>
    </cfRule>
  </conditionalFormatting>
  <conditionalFormatting sqref="J16:J17">
    <cfRule type="cellIs" dxfId="1" priority="1" stopIfTrue="1" operator="lessThan">
      <formula>0</formula>
    </cfRule>
    <cfRule type="cellIs" dxfId="0" priority="2" stopIfTrue="1" operator="greaterThan">
      <formula>0</formula>
    </cfRule>
  </conditionalFormatting>
  <pageMargins left="0.70866141732283472" right="0.70866141732283472" top="1.1417322834645669" bottom="0.74803149606299213" header="0.31496062992125984" footer="0.31496062992125984"/>
  <pageSetup paperSize="9" scale="62" fitToHeight="0" orientation="landscape" r:id="rId1"/>
  <headerFooter>
    <oddHeader>&amp;L&amp;"Arial,Fet"&amp;22Husqvarna Production Trial Run Template&amp;"Arial,Normal"&amp;10
&amp;16Instructions
Husqvarna Group
Global&amp;R&amp;G</oddHeader>
    <oddFooter>&amp;L&amp;16Owner: Johan Rosenlund
Editor: Johan Rosenlund&amp;C&amp;16Version: 1.0
Approved: 20201027 by Sten C Nilsson</oddFooter>
  </headerFooter>
  <drawing r:id="rId2"/>
  <legacyDrawingHF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customXsn xmlns="http://schemas.microsoft.com/office/2006/metadata/customXsn">
  <xsnLocation/>
  <cached>True</cached>
  <openByDefault>False</openByDefault>
  <xsnScope/>
</customXsn>
</file>

<file path=customXml/item2.xml><?xml version="1.0" encoding="utf-8"?>
<ct:contentTypeSchema xmlns:ct="http://schemas.microsoft.com/office/2006/metadata/contentType" xmlns:ma="http://schemas.microsoft.com/office/2006/metadata/properties/metaAttributes" ct:_="" ma:_="" ma:contentTypeName="Process Document Word" ma:contentTypeID="0x0101006BA6A2C2B4F9A547A679923622BE829001009768CF6BCF92BB41B575B8061BA4B891" ma:contentTypeVersion="230" ma:contentTypeDescription="Create a new document." ma:contentTypeScope="" ma:versionID="8672d3d25d8029dcd005a95db9a3cb62">
  <xsd:schema xmlns:xsd="http://www.w3.org/2001/XMLSchema" xmlns:xs="http://www.w3.org/2001/XMLSchema" xmlns:p="http://schemas.microsoft.com/office/2006/metadata/properties" xmlns:ns1="http://schemas.microsoft.com/sharepoint/v3" xmlns:ns2="d22f00f7-fd11-4e19-8a0f-b82870df1f13" xmlns:ns3="be88956a-69a6-4615-9b4d-9038f46d1fec" xmlns:ns4="fe750104-2b6e-474e-b1dc-35fa815954a3" xmlns:ns5="http://schemas.microsoft.com/sharepoint/v4" targetNamespace="http://schemas.microsoft.com/office/2006/metadata/properties" ma:root="true" ma:fieldsID="322e5ed434f9d732d3b9cbe7d0e84cdb" ns1:_="" ns2:_="" ns3:_="" ns4:_="" ns5:_="">
    <xsd:import namespace="http://schemas.microsoft.com/sharepoint/v3"/>
    <xsd:import namespace="d22f00f7-fd11-4e19-8a0f-b82870df1f13"/>
    <xsd:import namespace="be88956a-69a6-4615-9b4d-9038f46d1fec"/>
    <xsd:import namespace="fe750104-2b6e-474e-b1dc-35fa815954a3"/>
    <xsd:import namespace="http://schemas.microsoft.com/sharepoint/v4"/>
    <xsd:element name="properties">
      <xsd:complexType>
        <xsd:sequence>
          <xsd:element name="documentManagement">
            <xsd:complexType>
              <xsd:all>
                <xsd:element ref="ns2:BPV_HasRelatedProcess" minOccurs="0"/>
                <xsd:element ref="ns2:BPV_Editor"/>
                <xsd:element ref="ns2:BPV_Owner"/>
                <xsd:element ref="ns1:PublishingStartDate" minOccurs="0"/>
                <xsd:element ref="ns1:PublishingExpirationDate" minOccurs="0"/>
                <xsd:element ref="ns2:BPV_ApprovedDate" minOccurs="0"/>
                <xsd:element ref="ns2:BPV_ApprovedVersion" minOccurs="0"/>
                <xsd:element ref="ns2:BPV_SearchAlias" minOccurs="0"/>
                <xsd:element ref="ns3:TaxCatchAllLabel" minOccurs="0"/>
                <xsd:element ref="ns2:e169d613d1f64222a249f5f127a081ef" minOccurs="0"/>
                <xsd:element ref="ns2:n7cf29562ce84aa78a5af3422842125e" minOccurs="0"/>
                <xsd:element ref="ns2:i2bbf4422ad1407499c478ca24e78c92" minOccurs="0"/>
                <xsd:element ref="ns2:g13224e8b00242de9946c00627724704" minOccurs="0"/>
                <xsd:element ref="ns2:_dlc_DocIdUrl" minOccurs="0"/>
                <xsd:element ref="ns2:bb689f3d63c6497ea7147fc37b35a3a9" minOccurs="0"/>
                <xsd:element ref="ns2:_dlc_DocId" minOccurs="0"/>
                <xsd:element ref="ns2:d8f6b17f6eff47af9f0be1e1a3bf0d49" minOccurs="0"/>
                <xsd:element ref="ns2:_dlc_DocIdPersistId" minOccurs="0"/>
                <xsd:element ref="ns2:l9f6f08a97054d2983154237e8792e8d" minOccurs="0"/>
                <xsd:element ref="ns2:fd5d7a77f1644d888f868cdefa2fd76a" minOccurs="0"/>
                <xsd:element ref="ns3:TaxCatchAll" minOccurs="0"/>
                <xsd:element ref="ns1:_dlc_Exempt" minOccurs="0"/>
                <xsd:element ref="ns4:DLCPolicyLabelValue" minOccurs="0"/>
                <xsd:element ref="ns4:DLCPolicyLabelClientValue" minOccurs="0"/>
                <xsd:element ref="ns4:DLCPolicyLabelLock" minOccurs="0"/>
                <xsd:element ref="ns1:_dlc_ExpireDateSaved" minOccurs="0"/>
                <xsd:element ref="ns1:_dlc_ExpireDate" minOccurs="0"/>
                <xsd:element ref="ns5:IconOverlay" minOccurs="0"/>
                <xsd:element ref="ns4:MediaServiceMetadata" minOccurs="0"/>
                <xsd:element ref="ns4:MediaServiceFastMetadata" minOccurs="0"/>
                <xsd:element ref="ns4:MediaServiceAutoTags" minOccurs="0"/>
                <xsd:element ref="ns4:Sort_x0020_order" minOccurs="0"/>
                <xsd:element ref="ns2:BPV_ApprovedBy" minOccurs="0"/>
                <xsd:element ref="ns4:MediaServiceAutoKeyPoints" minOccurs="0"/>
                <xsd:element ref="ns4:MediaServiceKeyPoints" minOccurs="0"/>
                <xsd:element ref="ns4: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3"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4"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_dlc_Exempt" ma:index="37" nillable="true" ma:displayName="Exempt from Policy" ma:description="" ma:hidden="true" ma:internalName="_dlc_Exempt" ma:readOnly="true">
      <xsd:simpleType>
        <xsd:restriction base="dms:Unknown"/>
      </xsd:simpleType>
    </xsd:element>
    <xsd:element name="_dlc_ExpireDateSaved" ma:index="41" nillable="true" ma:displayName="Original Expiration Date" ma:description="" ma:hidden="true" ma:internalName="_dlc_ExpireDateSaved" ma:readOnly="true">
      <xsd:simpleType>
        <xsd:restriction base="dms:DateTime"/>
      </xsd:simpleType>
    </xsd:element>
    <xsd:element name="_dlc_ExpireDate" ma:index="42"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d22f00f7-fd11-4e19-8a0f-b82870df1f13" elementFormDefault="qualified">
    <xsd:import namespace="http://schemas.microsoft.com/office/2006/documentManagement/types"/>
    <xsd:import namespace="http://schemas.microsoft.com/office/infopath/2007/PartnerControls"/>
    <xsd:element name="BPV_HasRelatedProcess" ma:index="3" nillable="true" ma:displayName="Has related process" ma:default="0" ma:description="Check this box if this document should be shown in related processes.&#10;Please Specify the related processes below:" ma:indexed="true" ma:internalName="BPV_HasRelatedProcess">
      <xsd:simpleType>
        <xsd:restriction base="dms:Boolean"/>
      </xsd:simpleType>
    </xsd:element>
    <xsd:element name="BPV_Editor" ma:index="5" ma:displayName="Editor" ma:internalName="BPV_Editor"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PV_Owner" ma:index="6" ma:displayName="Owner" ma:internalName="BPV_Owner"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PV_ApprovedDate" ma:index="15" nillable="true" ma:displayName="Approved date" ma:format="DateOnly" ma:internalName="BPV_ApprovedDate">
      <xsd:simpleType>
        <xsd:restriction base="dms:DateTime"/>
      </xsd:simpleType>
    </xsd:element>
    <xsd:element name="BPV_ApprovedVersion" ma:index="16" nillable="true" ma:displayName="Current Version" ma:internalName="BPV_ApprovedVersion">
      <xsd:simpleType>
        <xsd:restriction base="dms:Text">
          <xsd:maxLength value="255"/>
        </xsd:restriction>
      </xsd:simpleType>
    </xsd:element>
    <xsd:element name="BPV_SearchAlias" ma:index="17" nillable="true" ma:displayName="Search Alias" ma:internalName="BPV_SearchAlias">
      <xsd:simpleType>
        <xsd:restriction base="dms:Text">
          <xsd:maxLength value="255"/>
        </xsd:restriction>
      </xsd:simpleType>
    </xsd:element>
    <xsd:element name="e169d613d1f64222a249f5f127a081ef" ma:index="20" nillable="true" ma:taxonomy="true" ma:internalName="e169d613d1f64222a249f5f127a081ef" ma:taxonomyFieldName="BPV_RelatedProcesses" ma:displayName="Related processes" ma:fieldId="{e169d613-d1f6-4222-a249-f5f127a081ef}" ma:taxonomyMulti="true" ma:sspId="4a3cf861-1a37-4655-b50d-9ea7e102b6c1" ma:termSetId="59b5f558-7856-4e4c-bd1f-257933971558" ma:anchorId="00000000-0000-0000-0000-000000000000" ma:open="false" ma:isKeyword="false">
      <xsd:complexType>
        <xsd:sequence>
          <xsd:element ref="pc:Terms" minOccurs="0" maxOccurs="1"/>
        </xsd:sequence>
      </xsd:complexType>
    </xsd:element>
    <xsd:element name="n7cf29562ce84aa78a5af3422842125e" ma:index="22" ma:taxonomy="true" ma:internalName="n7cf29562ce84aa78a5af3422842125e" ma:taxonomyFieldName="BPV_TargetGroup" ma:displayName="Target group" ma:fieldId="{77cf2956-2ce8-4aa7-8a5a-f3422842125e}" ma:taxonomyMulti="true" ma:sspId="4a3cf861-1a37-4655-b50d-9ea7e102b6c1" ma:termSetId="2bbe6366-847f-47f4-aaef-8ff94f5178b5" ma:anchorId="00000000-0000-0000-0000-000000000000" ma:open="false" ma:isKeyword="false">
      <xsd:complexType>
        <xsd:sequence>
          <xsd:element ref="pc:Terms" minOccurs="0" maxOccurs="1"/>
        </xsd:sequence>
      </xsd:complexType>
    </xsd:element>
    <xsd:element name="i2bbf4422ad1407499c478ca24e78c92" ma:index="24" ma:taxonomy="true" ma:internalName="i2bbf4422ad1407499c478ca24e78c92" ma:taxonomyFieldName="BPV_Location" ma:displayName="Location" ma:fieldId="{22bbf442-2ad1-4074-99c4-78ca24e78c92}" ma:taxonomyMulti="true" ma:sspId="4a3cf861-1a37-4655-b50d-9ea7e102b6c1" ma:termSetId="2e6c2860-075f-4c52-880f-6f4b8f7f1ae4" ma:anchorId="00000000-0000-0000-0000-000000000000" ma:open="false" ma:isKeyword="false">
      <xsd:complexType>
        <xsd:sequence>
          <xsd:element ref="pc:Terms" minOccurs="0" maxOccurs="1"/>
        </xsd:sequence>
      </xsd:complexType>
    </xsd:element>
    <xsd:element name="g13224e8b00242de9946c00627724704" ma:index="26" nillable="true" ma:taxonomy="true" ma:internalName="g13224e8b00242de9946c00627724704" ma:taxonomyFieldName="BPV_Certification" ma:displayName="Certification" ma:fieldId="{013224e8-b002-42de-9946-c00627724704}" ma:taxonomyMulti="true" ma:sspId="4a3cf861-1a37-4655-b50d-9ea7e102b6c1" ma:termSetId="d1860de8-9a17-471b-89af-9b73ca5d9ad4" ma:anchorId="00000000-0000-0000-0000-000000000000" ma:open="false" ma:isKeyword="false">
      <xsd:complexType>
        <xsd:sequence>
          <xsd:element ref="pc:Terms" minOccurs="0" maxOccurs="1"/>
        </xsd:sequence>
      </xsd:complexType>
    </xsd:element>
    <xsd:element name="_dlc_DocIdUrl" ma:index="2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bb689f3d63c6497ea7147fc37b35a3a9" ma:index="28" ma:taxonomy="true" ma:internalName="bb689f3d63c6497ea7147fc37b35a3a9" ma:taxonomyFieldName="BPV_DocumentType" ma:displayName="Document type" ma:indexed="true" ma:default="" ma:fieldId="{bb689f3d-63c6-497e-a714-7fc37b35a3a9}" ma:sspId="4a3cf861-1a37-4655-b50d-9ea7e102b6c1" ma:termSetId="306a7427-fb9e-46eb-bed2-2bc46d9ef1f8" ma:anchorId="00000000-0000-0000-0000-000000000000" ma:open="false" ma:isKeyword="false">
      <xsd:complexType>
        <xsd:sequence>
          <xsd:element ref="pc:Terms" minOccurs="0" maxOccurs="1"/>
        </xsd:sequence>
      </xsd:complexType>
    </xsd:element>
    <xsd:element name="_dlc_DocId" ma:index="29" nillable="true" ma:displayName="Document ID Value" ma:description="The value of the document ID assigned to this item." ma:internalName="_dlc_DocId" ma:readOnly="true">
      <xsd:simpleType>
        <xsd:restriction base="dms:Text"/>
      </xsd:simpleType>
    </xsd:element>
    <xsd:element name="d8f6b17f6eff47af9f0be1e1a3bf0d49" ma:index="30" ma:taxonomy="true" ma:internalName="d8f6b17f6eff47af9f0be1e1a3bf0d49" ma:taxonomyFieldName="BPV_DocumentClassification" ma:displayName="Document classification" ma:readOnly="false" ma:fieldId="{d8f6b17f-6eff-47af-9f0b-e1e1a3bf0d49}" ma:taxonomyMulti="true" ma:sspId="4a3cf861-1a37-4655-b50d-9ea7e102b6c1" ma:termSetId="8070d71e-de02-4c1b-a355-c7f451b51c08" ma:anchorId="00000000-0000-0000-0000-000000000000" ma:open="false" ma:isKeyword="false">
      <xsd:complexType>
        <xsd:sequence>
          <xsd:element ref="pc:Terms" minOccurs="0" maxOccurs="1"/>
        </xsd:sequence>
      </xsd:complexType>
    </xsd:element>
    <xsd:element name="_dlc_DocIdPersistId" ma:index="31" nillable="true" ma:displayName="Persist ID" ma:description="Keep ID on add." ma:hidden="true" ma:internalName="_dlc_DocIdPersistId" ma:readOnly="true">
      <xsd:simpleType>
        <xsd:restriction base="dms:Boolean"/>
      </xsd:simpleType>
    </xsd:element>
    <xsd:element name="l9f6f08a97054d2983154237e8792e8d" ma:index="32" nillable="true" ma:taxonomy="true" ma:internalName="l9f6f08a97054d2983154237e8792e8d" ma:taxonomyFieldName="BPV_Language" ma:displayName="Language" ma:fieldId="{59f6f08a-9705-4d29-8315-4237e8792e8d}" ma:taxonomyMulti="true" ma:sspId="4a3cf861-1a37-4655-b50d-9ea7e102b6c1" ma:termSetId="cc0948cf-690b-474c-9d93-cee914aaa475" ma:anchorId="00000000-0000-0000-0000-000000000000" ma:open="false" ma:isKeyword="false">
      <xsd:complexType>
        <xsd:sequence>
          <xsd:element ref="pc:Terms" minOccurs="0" maxOccurs="1"/>
        </xsd:sequence>
      </xsd:complexType>
    </xsd:element>
    <xsd:element name="fd5d7a77f1644d888f868cdefa2fd76a" ma:index="35" ma:taxonomy="true" ma:internalName="fd5d7a77f1644d888f868cdefa2fd76a" ma:taxonomyFieldName="BPV_Process" ma:displayName="Process" ma:indexed="true" ma:fieldId="{fd5d7a77-f164-4d88-8f86-8cdefa2fd76a}" ma:sspId="4a3cf861-1a37-4655-b50d-9ea7e102b6c1" ma:termSetId="59b5f558-7856-4e4c-bd1f-257933971558" ma:anchorId="00000000-0000-0000-0000-000000000000" ma:open="false" ma:isKeyword="false">
      <xsd:complexType>
        <xsd:sequence>
          <xsd:element ref="pc:Terms" minOccurs="0" maxOccurs="1"/>
        </xsd:sequence>
      </xsd:complexType>
    </xsd:element>
    <xsd:element name="BPV_ApprovedBy" ma:index="49" nillable="true" ma:displayName="Approved by" ma:hidden="true" ma:SharePointGroup="0" ma:internalName="BPV_ApprovedBy"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e88956a-69a6-4615-9b4d-9038f46d1fec" elementFormDefault="qualified">
    <xsd:import namespace="http://schemas.microsoft.com/office/2006/documentManagement/types"/>
    <xsd:import namespace="http://schemas.microsoft.com/office/infopath/2007/PartnerControls"/>
    <xsd:element name="TaxCatchAllLabel" ma:index="18" nillable="true" ma:displayName="Taxonomy Catch All Column1" ma:description="" ma:hidden="true" ma:list="{397b805e-a5d5-4b31-83ff-f48f6b576376}" ma:internalName="TaxCatchAllLabel" ma:readOnly="true" ma:showField="CatchAllDataLabel" ma:web="d22f00f7-fd11-4e19-8a0f-b82870df1f13">
      <xsd:complexType>
        <xsd:complexContent>
          <xsd:extension base="dms:MultiChoiceLookup">
            <xsd:sequence>
              <xsd:element name="Value" type="dms:Lookup" maxOccurs="unbounded" minOccurs="0" nillable="true"/>
            </xsd:sequence>
          </xsd:extension>
        </xsd:complexContent>
      </xsd:complexType>
    </xsd:element>
    <xsd:element name="TaxCatchAll" ma:index="36" nillable="true" ma:displayName="Taxonomy Catch All Column" ma:description="" ma:hidden="true" ma:list="{397b805e-a5d5-4b31-83ff-f48f6b576376}" ma:internalName="TaxCatchAll" ma:showField="CatchAllData" ma:web="d22f00f7-fd11-4e19-8a0f-b82870df1f1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e750104-2b6e-474e-b1dc-35fa815954a3" elementFormDefault="qualified">
    <xsd:import namespace="http://schemas.microsoft.com/office/2006/documentManagement/types"/>
    <xsd:import namespace="http://schemas.microsoft.com/office/infopath/2007/PartnerControls"/>
    <xsd:element name="DLCPolicyLabelValue" ma:index="38" nillable="true" ma:displayName="Label" ma:description="Stores the current value of the label." ma:internalName="DLCPolicyLabelValue" ma:readOnly="true">
      <xsd:simpleType>
        <xsd:restriction base="dms:Note">
          <xsd:maxLength value="255"/>
        </xsd:restriction>
      </xsd:simpleType>
    </xsd:element>
    <xsd:element name="DLCPolicyLabelClientValue" ma:index="39"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40" nillable="true" ma:displayName="Label Locked" ma:description="Indicates whether the label should be updated when item properties are modified." ma:hidden="true" ma:internalName="DLCPolicyLabelLock" ma:readOnly="false">
      <xsd:simpleType>
        <xsd:restriction base="dms:Text"/>
      </xsd:simpleType>
    </xsd:element>
    <xsd:element name="MediaServiceMetadata" ma:index="44" nillable="true" ma:displayName="MediaServiceMetadata" ma:description="" ma:hidden="true" ma:internalName="MediaServiceMetadata" ma:readOnly="true">
      <xsd:simpleType>
        <xsd:restriction base="dms:Note"/>
      </xsd:simpleType>
    </xsd:element>
    <xsd:element name="MediaServiceFastMetadata" ma:index="45" nillable="true" ma:displayName="MediaServiceFastMetadata" ma:description="" ma:hidden="true" ma:internalName="MediaServiceFastMetadata" ma:readOnly="true">
      <xsd:simpleType>
        <xsd:restriction base="dms:Note"/>
      </xsd:simpleType>
    </xsd:element>
    <xsd:element name="MediaServiceAutoTags" ma:index="46" nillable="true" ma:displayName="MediaServiceAutoTags" ma:description="" ma:internalName="MediaServiceAutoTags" ma:readOnly="true">
      <xsd:simpleType>
        <xsd:restriction base="dms:Text"/>
      </xsd:simpleType>
    </xsd:element>
    <xsd:element name="Sort_x0020_order" ma:index="47" nillable="true" ma:displayName="Sort order" ma:decimals="0" ma:default="0" ma:hidden="true" ma:internalName="Sort_x0020_order" ma:readOnly="false">
      <xsd:simpleType>
        <xsd:restriction base="dms:Number"/>
      </xsd:simpleType>
    </xsd:element>
    <xsd:element name="MediaServiceAutoKeyPoints" ma:index="52" nillable="true" ma:displayName="MediaServiceAutoKeyPoints" ma:hidden="true" ma:internalName="MediaServiceAutoKeyPoints" ma:readOnly="true">
      <xsd:simpleType>
        <xsd:restriction base="dms:Note"/>
      </xsd:simpleType>
    </xsd:element>
    <xsd:element name="MediaServiceKeyPoints" ma:index="53" nillable="true" ma:displayName="KeyPoints" ma:internalName="MediaServiceKeyPoints" ma:readOnly="true">
      <xsd:simpleType>
        <xsd:restriction base="dms:Note">
          <xsd:maxLength value="255"/>
        </xsd:restriction>
      </xsd:simpleType>
    </xsd:element>
    <xsd:element name="MediaServiceDateTaken" ma:index="54"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3"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3"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LongProp xmlns="" name="TaxCatchAll"><![CDATA[146;#How to Ensure Quality Assurance|0de3fcd5-0647-415b-b6d4-030fffec56db;#1095;#Public|9fd0c6da-95bd-4e3a-a5cb-e507b39bff1b;#36;#Template|2af109a4-19ed-4114-a0dd-7da069ee2fdf;#22;#Global|454b10a3-cc1f-4ce6-aacd-60f2df25873d;#21;#Husqvarna Group|71cd54ef-866a-41ae-ba6f-837b5d7c882e]]></LongProp>
</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6.xml><?xml version="1.0" encoding="utf-8"?>
<?mso-contentType ?>
<p:Policy xmlns:p="office.server.policy" id="" local="true">
  <p:Name>Process Document Word</p:Name>
  <p:Description/>
  <p:Statement/>
  <p:PolicyItems>
    <p:PolicyItem featureId="Microsoft.Office.RecordsManagement.PolicyFeatures.PolicyLabel" staticId="0x0101006BA6A2C2B4F9A547A679923622BE829001009768CF6BCF92BB41B575B8061BA4B891|934989806" UniqueId="2e8ea20e-e846-473f-85b9-ae281ba7dd7b">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segment type="literal">Version: </segment>
          <segment type="metadata">BPV_ApprovedVersion</segment>
          <segment type="literal">\t\t\t\t\t\tDocId:</segment>
          <segment type="metadata">_dlc_DocId</segment>
        </label>
      </p:CustomData>
    </p:PolicyItem>
    <p:PolicyItem featureId="Microsoft.Office.RecordsManagement.PolicyFeatures.Expiration" staticId="0x0101006BA6A2C2B4F9A547A679923622BE829001009768CF6BCF92BB41B575B8061BA4B891|1912705971" UniqueId="998057c2-46fa-4c24-a6db-8b31d0fe87ab">
      <p:Name>Retention</p:Name>
      <p:Description>Automatic scheduling of content for processing, and performing a retention action on content that has reached its due date.</p:Description>
      <p:CustomData>
        <Schedules nextStageId="5">
          <Schedule type="Default">
            <stages>
              <data stageId="1" stageDeleted="true"/>
              <data stageId="2" stageDeleted="true"/>
              <data stageId="3" stageDeleted="true"/>
              <data stageId="4">
                <formula id="Microsoft.Office.RecordsManagement.PolicyFeatures.Expiration.Formula.BuiltIn">
                  <number>24</number>
                  <property>Modified</property>
                  <propertyId>28cf69c5-fa48-462a-b5cd-27b6f9d2bd5f</propertyId>
                  <period>months</period>
                </formula>
                <action type="workflow" id="f7e6e4df-8706-4d63-a960-be4c68eb3baf"/>
              </data>
            </stages>
          </Schedule>
        </Schedules>
      </p:CustomData>
    </p:PolicyItem>
  </p:PolicyItems>
</p:Policy>
</file>

<file path=customXml/itemProps1.xml><?xml version="1.0" encoding="utf-8"?>
<ds:datastoreItem xmlns:ds="http://schemas.openxmlformats.org/officeDocument/2006/customXml" ds:itemID="{BA111F51-502C-46B8-A70E-C5AB4B11B6D0}"/>
</file>

<file path=customXml/itemProps2.xml><?xml version="1.0" encoding="utf-8"?>
<ds:datastoreItem xmlns:ds="http://schemas.openxmlformats.org/officeDocument/2006/customXml" ds:itemID="{BE626203-078E-4548-9254-F9FE3A3232B7}"/>
</file>

<file path=customXml/itemProps3.xml><?xml version="1.0" encoding="utf-8"?>
<ds:datastoreItem xmlns:ds="http://schemas.openxmlformats.org/officeDocument/2006/customXml" ds:itemID="{AD7C6FF8-2935-464D-9034-3909A49BEF27}"/>
</file>

<file path=customXml/itemProps4.xml><?xml version="1.0" encoding="utf-8"?>
<ds:datastoreItem xmlns:ds="http://schemas.openxmlformats.org/officeDocument/2006/customXml" ds:itemID="{8B2E48A8-1FFC-43E4-9D32-C53D634D2B98}"/>
</file>

<file path=customXml/itemProps5.xml><?xml version="1.0" encoding="utf-8"?>
<ds:datastoreItem xmlns:ds="http://schemas.openxmlformats.org/officeDocument/2006/customXml" ds:itemID="{2B42078F-1168-4B52-BD80-40ABF72B1CD7}"/>
</file>

<file path=customXml/itemProps6.xml><?xml version="1.0" encoding="utf-8"?>
<ds:datastoreItem xmlns:ds="http://schemas.openxmlformats.org/officeDocument/2006/customXml" ds:itemID="{9F636E57-4FF6-4EE3-89DD-EC404D6D9CAA}"/>
</file>

<file path=docProps/app.xml><?xml version="1.0" encoding="utf-8"?>
<Properties xmlns="http://schemas.openxmlformats.org/officeDocument/2006/extended-properties" xmlns:vt="http://schemas.openxmlformats.org/officeDocument/2006/docPropsVTypes">
  <Application>Microsoft Excel Online</Application>
  <Manager/>
  <Company>Kongsberg Automotive ASA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Production Trial Run</dc:title>
  <dc:subject/>
  <dc:creator>xxx.xxxxxx</dc:creator>
  <cp:keywords/>
  <dc:description/>
  <cp:lastModifiedBy>X</cp:lastModifiedBy>
  <cp:revision/>
  <dcterms:created xsi:type="dcterms:W3CDTF">2001-09-17T15:09:57Z</dcterms:created>
  <dcterms:modified xsi:type="dcterms:W3CDTF">2020-11-27T12:33:16Z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ExpireDate">
    <vt:lpwstr>2022-10-27T12:16:39Z</vt:lpwstr>
  </property>
  <property fmtid="{D5CDD505-2E9C-101B-9397-08002B2CF9AE}" pid="3" name="ItemRetentionFormula">
    <vt:lpwstr>&lt;formula id="Microsoft.Office.RecordsManagement.PolicyFeatures.Expiration.Formula.BuiltIn"&gt;&lt;number&gt;24&lt;/number&gt;&lt;property&gt;Modified&lt;/property&gt;&lt;propertyId&gt;28cf69c5-fa48-462a-b5cd-27b6f9d2bd5f&lt;/propertyId&gt;&lt;period&gt;months&lt;/period&gt;&lt;/formula&gt;</vt:lpwstr>
  </property>
  <property fmtid="{D5CDD505-2E9C-101B-9397-08002B2CF9AE}" pid="4" name="_dlc_policyId">
    <vt:lpwstr>0x0101006BA6A2C2B4F9A547A679923622BE829001009768CF6BCF92BB41B575B8061BA4B891|1912705971</vt:lpwstr>
  </property>
  <property fmtid="{D5CDD505-2E9C-101B-9397-08002B2CF9AE}" pid="5" name="_dlc_DocId">
    <vt:lpwstr>HWWDOC-1878489343-16015</vt:lpwstr>
  </property>
  <property fmtid="{D5CDD505-2E9C-101B-9397-08002B2CF9AE}" pid="6" name="_dlc_DocIdItemGuid">
    <vt:lpwstr>bc4e56e5-263b-43d9-8cf0-0973ceac9a67</vt:lpwstr>
  </property>
  <property fmtid="{D5CDD505-2E9C-101B-9397-08002B2CF9AE}" pid="7" name="_dlc_DocIdUrl">
    <vt:lpwstr>https://husqvarnagroup.sharepoint.com/sites/Husqvarna%20How%20We%20Work/_layouts/15/DocIdRedir.aspx?ID=HWWDOC-1878489343-16015, HWWDOC-1878489343-16015</vt:lpwstr>
  </property>
  <property fmtid="{D5CDD505-2E9C-101B-9397-08002B2CF9AE}" pid="8" name="DLCPolicyLabelValue">
    <vt:lpwstr>Version: 1.0                        DocId:HWWDOC-1878489343-16015</vt:lpwstr>
  </property>
  <property fmtid="{D5CDD505-2E9C-101B-9397-08002B2CF9AE}" pid="9" name="display_urn:schemas-microsoft-com:office:office#BPV_Editor">
    <vt:lpwstr>Johan Rosenlund</vt:lpwstr>
  </property>
  <property fmtid="{D5CDD505-2E9C-101B-9397-08002B2CF9AE}" pid="10" name="bb689f3d63c6497ea7147fc37b35a3a9">
    <vt:lpwstr>Template|2af109a4-19ed-4114-a0dd-7da069ee2fdf</vt:lpwstr>
  </property>
  <property fmtid="{D5CDD505-2E9C-101B-9397-08002B2CF9AE}" pid="11" name="BPV_RelatedProcesses">
    <vt:lpwstr/>
  </property>
  <property fmtid="{D5CDD505-2E9C-101B-9397-08002B2CF9AE}" pid="12" name="BPV_Certification">
    <vt:lpwstr/>
  </property>
  <property fmtid="{D5CDD505-2E9C-101B-9397-08002B2CF9AE}" pid="13" name="d8f6b17f6eff47af9f0be1e1a3bf0d49">
    <vt:lpwstr>Public|9fd0c6da-95bd-4e3a-a5cb-e507b39bff1b</vt:lpwstr>
  </property>
  <property fmtid="{D5CDD505-2E9C-101B-9397-08002B2CF9AE}" pid="14" name="BPV_Editor">
    <vt:lpwstr>3442</vt:lpwstr>
  </property>
  <property fmtid="{D5CDD505-2E9C-101B-9397-08002B2CF9AE}" pid="15" name="fd5d7a77f1644d888f868cdefa2fd76a">
    <vt:lpwstr>How to Ensure Quality Assurance|0de3fcd5-0647-415b-b6d4-030fffec56db</vt:lpwstr>
  </property>
  <property fmtid="{D5CDD505-2E9C-101B-9397-08002B2CF9AE}" pid="16" name="BPV_Process">
    <vt:lpwstr>146;#How to Ensure Quality Assurance|0de3fcd5-0647-415b-b6d4-030fffec56db</vt:lpwstr>
  </property>
  <property fmtid="{D5CDD505-2E9C-101B-9397-08002B2CF9AE}" pid="17" name="e169d613d1f64222a249f5f127a081ef">
    <vt:lpwstr/>
  </property>
  <property fmtid="{D5CDD505-2E9C-101B-9397-08002B2CF9AE}" pid="18" name="n7cf29562ce84aa78a5af3422842125e">
    <vt:lpwstr>Husqvarna Group|71cd54ef-866a-41ae-ba6f-837b5d7c882e</vt:lpwstr>
  </property>
  <property fmtid="{D5CDD505-2E9C-101B-9397-08002B2CF9AE}" pid="19" name="g13224e8b00242de9946c00627724704">
    <vt:lpwstr/>
  </property>
  <property fmtid="{D5CDD505-2E9C-101B-9397-08002B2CF9AE}" pid="20" name="display_urn:schemas-microsoft-com:office:office#BPV_Owner">
    <vt:lpwstr>Johan Rosenlund</vt:lpwstr>
  </property>
  <property fmtid="{D5CDD505-2E9C-101B-9397-08002B2CF9AE}" pid="21" name="BPV_Owner">
    <vt:lpwstr>3442</vt:lpwstr>
  </property>
  <property fmtid="{D5CDD505-2E9C-101B-9397-08002B2CF9AE}" pid="22" name="BPV_TargetGroup">
    <vt:lpwstr>21;#Husqvarna Group|71cd54ef-866a-41ae-ba6f-837b5d7c882e</vt:lpwstr>
  </property>
  <property fmtid="{D5CDD505-2E9C-101B-9397-08002B2CF9AE}" pid="23" name="i2bbf4422ad1407499c478ca24e78c92">
    <vt:lpwstr>Global|454b10a3-cc1f-4ce6-aacd-60f2df25873d</vt:lpwstr>
  </property>
  <property fmtid="{D5CDD505-2E9C-101B-9397-08002B2CF9AE}" pid="24" name="BPV_Location">
    <vt:lpwstr>22;#Global|454b10a3-cc1f-4ce6-aacd-60f2df25873d</vt:lpwstr>
  </property>
  <property fmtid="{D5CDD505-2E9C-101B-9397-08002B2CF9AE}" pid="25" name="BPV_DocumentType">
    <vt:lpwstr>36;#Template|2af109a4-19ed-4114-a0dd-7da069ee2fdf</vt:lpwstr>
  </property>
  <property fmtid="{D5CDD505-2E9C-101B-9397-08002B2CF9AE}" pid="26" name="BPV_DocumentClassification">
    <vt:lpwstr>1095;#Public|9fd0c6da-95bd-4e3a-a5cb-e507b39bff1b</vt:lpwstr>
  </property>
  <property fmtid="{D5CDD505-2E9C-101B-9397-08002B2CF9AE}" pid="27" name="l9f6f08a97054d2983154237e8792e8d">
    <vt:lpwstr/>
  </property>
  <property fmtid="{D5CDD505-2E9C-101B-9397-08002B2CF9AE}" pid="28" name="BPV_Language">
    <vt:lpwstr/>
  </property>
  <property fmtid="{D5CDD505-2E9C-101B-9397-08002B2CF9AE}" pid="29" name="BPV_SearchAlias">
    <vt:lpwstr/>
  </property>
  <property fmtid="{D5CDD505-2E9C-101B-9397-08002B2CF9AE}" pid="30" name="TaxCatchAll">
    <vt:lpwstr>146;#How to Ensure Quality Assurance|0de3fcd5-0647-415b-b6d4-030fffec56db;#1095;#Public|9fd0c6da-95bd-4e3a-a5cb-e507b39bff1b;#36;#Template|2af109a4-19ed-4114-a0dd-7da069ee2fdf;#22;#Global|454b10a3-cc1f-4ce6-aacd-60f2df25873d;#21;#Husqvarna Group|71cd54ef-</vt:lpwstr>
  </property>
  <property fmtid="{D5CDD505-2E9C-101B-9397-08002B2CF9AE}" pid="31" name="DLCPolicyLabelLock">
    <vt:lpwstr/>
  </property>
  <property fmtid="{D5CDD505-2E9C-101B-9397-08002B2CF9AE}" pid="32" name="BPV_ApprovedVersion">
    <vt:lpwstr>1.0</vt:lpwstr>
  </property>
  <property fmtid="{D5CDD505-2E9C-101B-9397-08002B2CF9AE}" pid="33" name="IconOverlay">
    <vt:lpwstr/>
  </property>
  <property fmtid="{D5CDD505-2E9C-101B-9397-08002B2CF9AE}" pid="34" name="Sort order">
    <vt:lpwstr>0</vt:lpwstr>
  </property>
  <property fmtid="{D5CDD505-2E9C-101B-9397-08002B2CF9AE}" pid="35" name="BPV_HasRelatedProcess">
    <vt:lpwstr>0</vt:lpwstr>
  </property>
  <property fmtid="{D5CDD505-2E9C-101B-9397-08002B2CF9AE}" pid="36" name="BPV_ApprovedDate">
    <vt:lpwstr>2020-10-27T12:16:42Z</vt:lpwstr>
  </property>
  <property fmtid="{D5CDD505-2E9C-101B-9397-08002B2CF9AE}" pid="37" name="BPV_ApprovedBy">
    <vt:lpwstr>177</vt:lpwstr>
  </property>
  <property fmtid="{D5CDD505-2E9C-101B-9397-08002B2CF9AE}" pid="38" name="PublishingExpirationDate">
    <vt:lpwstr/>
  </property>
  <property fmtid="{D5CDD505-2E9C-101B-9397-08002B2CF9AE}" pid="39" name="PublishingStartDate">
    <vt:lpwstr/>
  </property>
  <property fmtid="{D5CDD505-2E9C-101B-9397-08002B2CF9AE}" pid="40" name="DLCPolicyLabelClientValue">
    <vt:lpwstr>Version: {Current Version}                              DocId:{_dlc_DocId}</vt:lpwstr>
  </property>
  <property fmtid="{D5CDD505-2E9C-101B-9397-08002B2CF9AE}" pid="41" name="display_urn:schemas-microsoft-com:office:office#BPV_ApprovedBy">
    <vt:lpwstr>Sten C Nilsson</vt:lpwstr>
  </property>
</Properties>
</file>